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120" tabRatio="753" activeTab="0"/>
  </bookViews>
  <sheets>
    <sheet name="REKAPITULACIJA" sheetId="1" r:id="rId1"/>
    <sheet name="1.in 2. gradbeno obrtniška dela" sheetId="2" r:id="rId2"/>
    <sheet name="3. elektro instalacijska dela" sheetId="3" r:id="rId3"/>
    <sheet name="4.1 ogrevanje" sheetId="4" r:id="rId4"/>
    <sheet name="4.2 hlajenje" sheetId="5" r:id="rId5"/>
    <sheet name="4.3 prezračevanje" sheetId="6" r:id="rId6"/>
    <sheet name="4.4 vodovod" sheetId="7" r:id="rId7"/>
  </sheets>
  <definedNames>
    <definedName name="_xlnm.Print_Area" localSheetId="2">'3. elektro instalacijska dela'!$A$1:$F$409</definedName>
  </definedNames>
  <calcPr fullCalcOnLoad="1"/>
</workbook>
</file>

<file path=xl/sharedStrings.xml><?xml version="1.0" encoding="utf-8"?>
<sst xmlns="http://schemas.openxmlformats.org/spreadsheetml/2006/main" count="1232" uniqueCount="621">
  <si>
    <t>Specifikacija del</t>
  </si>
  <si>
    <t>GRADBENA DELA</t>
  </si>
  <si>
    <t>1.</t>
  </si>
  <si>
    <t xml:space="preserve">Izvedba linij v talni plošči in sicer dolbljenje - štemanje plošče širine 15 cm ter globine do 8 cm in sicer v namen odvoda odduhov in zračnikov na bočno steno podstrehe </t>
  </si>
  <si>
    <t>tm</t>
  </si>
  <si>
    <t>2.</t>
  </si>
  <si>
    <t>kpl</t>
  </si>
  <si>
    <t>3.</t>
  </si>
  <si>
    <t>m2</t>
  </si>
  <si>
    <t>4.</t>
  </si>
  <si>
    <t xml:space="preserve"> - pomožna odprtina 210x115</t>
  </si>
  <si>
    <t>5.</t>
  </si>
  <si>
    <t>6.</t>
  </si>
  <si>
    <t>Izvedba dviga tlaka v območju pisarn 6 in 7 (območje tlaka TL 3). Dvig tlaka se izvede s polaganjem siporeks zidakov deb. 15 cm. Na položene siporeks zidake se položi toplotno izolacijo deb. 5 cm in sicer eskpandiran poliestiren SIST EN 13164 kot npr. URSA XPS N-IV-L</t>
  </si>
  <si>
    <t>7.</t>
  </si>
  <si>
    <t>Opaženje robu stopniščne odprtine pred izvedbo estriha. Višina opažnega robu 30 cm</t>
  </si>
  <si>
    <t>8.</t>
  </si>
  <si>
    <t>Izvedba mikroarmiranega estriha, ki se polaga na predhodno položene sistemske plošče ter cevi talnega ogrevanja. Debelina estriha je v povprečju 6 cm</t>
  </si>
  <si>
    <t>OBRTNIŠKA DELA</t>
  </si>
  <si>
    <t xml:space="preserve">Tlaki </t>
  </si>
  <si>
    <t>I.</t>
  </si>
  <si>
    <t>Priprava estriha za polaganje finalnega tlaka</t>
  </si>
  <si>
    <t xml:space="preserve"> -2x polaganje izravnalne mase z vmesnim obrusom</t>
  </si>
  <si>
    <t xml:space="preserve">Izvedba stenske obrobe pri tekstilnem traku. Izvede se z 5 cm visokim robom iz istega materiala kot tlak le da se zgornji rob obrobe zaključi s Alu zaključno letvijo, izbor Alu letve prejme projektant. </t>
  </si>
  <si>
    <t>II.</t>
  </si>
  <si>
    <t xml:space="preserve">Ključavničarska dela </t>
  </si>
  <si>
    <t xml:space="preserve">Izdelava, dobava in montaža stopniščne rame, ki jo sestavljajo 3x (2x bočno in ena sredinska) nosilni kovinski nosilec, stopničasto oblikovan. Nosilci so vpeti - previjačeni v rob betonske plošče in rob podesta. Na stopničasti nosilec pa so pritjene nastopne stopniščne ploskve katere sestavljajo </t>
  </si>
  <si>
    <t>Rama z devetimi nastopnimi ploskvami</t>
  </si>
  <si>
    <t>kom</t>
  </si>
  <si>
    <t>Izdelava in montaža vmesnega podesta. Osnova podesta so pravokotne  cevi 16x8, ki so vpete bočno v nosilne stene. Na cevi je položena OSB plošča deb.25 na katero pa je nalepljen vidni rob podesta, ki pokriva konstrukcijsko cev, OSB plošča in finalni tlak pa je ploščato železo deb. 2mm, ki je nevidno fiksirano na konstrukcijo podesta. S spodnje strani pa je podest zaprt z knauf ploščami</t>
  </si>
  <si>
    <t xml:space="preserve"> - podest dim. 320x144 deb. 17 cm</t>
  </si>
  <si>
    <t xml:space="preserve">Izdelava, dobava in montaža stopniščne ograje. Ograjo sestavlja okvir ograje izdelan iz pohištvenih cevi fi30, kot polnilo ograje pa so privarjene "šipke" fi 10 mm iz polnega železa, v razmaku 10 cm. </t>
  </si>
  <si>
    <t>Ograja je višine 105 cm. Komplet ograja pa je barvana z belo mat barvo</t>
  </si>
  <si>
    <t xml:space="preserve"> - ograja</t>
  </si>
  <si>
    <t>III.</t>
  </si>
  <si>
    <t>Mavčno kartonska dela</t>
  </si>
  <si>
    <t xml:space="preserve">IV. </t>
  </si>
  <si>
    <t>Slikopleskarska dela</t>
  </si>
  <si>
    <t xml:space="preserve">Vse knauf površine se pred glajenjem presesa ter premaže z egalizacijskim premazom </t>
  </si>
  <si>
    <t>Opomba:</t>
  </si>
  <si>
    <t xml:space="preserve">V. </t>
  </si>
  <si>
    <t>Alu steklene stene</t>
  </si>
  <si>
    <t>9.</t>
  </si>
  <si>
    <t xml:space="preserve">REKAPITULACIJA DEL </t>
  </si>
  <si>
    <t xml:space="preserve">GRADBENA DELA </t>
  </si>
  <si>
    <t xml:space="preserve">OBRTNIŠKA DELA </t>
  </si>
  <si>
    <t>Ključavničarska dela</t>
  </si>
  <si>
    <t>Mavčnokartonska dela</t>
  </si>
  <si>
    <t xml:space="preserve">Alu steklene stene </t>
  </si>
  <si>
    <t>m1</t>
  </si>
  <si>
    <t xml:space="preserve"> strop mansarda</t>
  </si>
  <si>
    <t>Doplačilo za vlagoodporne plošče v mokrih prostorih</t>
  </si>
  <si>
    <t>10.</t>
  </si>
  <si>
    <t>11.</t>
  </si>
  <si>
    <t xml:space="preserve">razvite širine obloge 176 cm </t>
  </si>
  <si>
    <t>11a.</t>
  </si>
  <si>
    <t>12.</t>
  </si>
  <si>
    <t xml:space="preserve">razvite širine obloge 100 cm </t>
  </si>
  <si>
    <t>13.</t>
  </si>
  <si>
    <t>14.</t>
  </si>
  <si>
    <t>15.</t>
  </si>
  <si>
    <t>Ojačitev izpostavljenih robov z robnim profilom iz Alu pločevine, pritrditev profila in in obdelava s fugirno maso</t>
  </si>
  <si>
    <t>16.</t>
  </si>
  <si>
    <t>kos</t>
  </si>
  <si>
    <t>17.</t>
  </si>
  <si>
    <t>Izdelava utorov v špaleti stene za nevidni spoj U nosilnega profila za steklo (za debelino 3 plošč)</t>
  </si>
  <si>
    <t>18.</t>
  </si>
  <si>
    <t>Doplačilo za dobavo in vgradnjo tipskih ojačitev za WC vključno z UA profili</t>
  </si>
  <si>
    <t>19.</t>
  </si>
  <si>
    <t>Doplačilo za dobavo in vgradnjo tipskih ojačitev za umivalnik vključno z UA profili</t>
  </si>
  <si>
    <t>20.</t>
  </si>
  <si>
    <t>Doplačilo za izreze odprtin v stenah velikosti do 0,10 m2.</t>
  </si>
  <si>
    <t>21.</t>
  </si>
  <si>
    <t>Izdelava stene instalacijskega jaška, izdelana iz kovinske podkonstrukcije deb. 50 mm, z vloženo izolacijo iz kamene volne 50 kg/m3, z oblogo z ognjevarnimi MK ploščami 2x15 mm, razred požarne odpornosti 60 minut</t>
  </si>
  <si>
    <t xml:space="preserve">Obzidava PVC oddušnih cevi ter zračnikov s siporeks zidaki deb. 7 cm. Obzidava cevi se izvede iz  treh strani cevi. Obzidava se z vidne strani obdela s PVC mrežico ter se le ta zagladi s fasadnim lepilom </t>
  </si>
  <si>
    <t>Zapora začasne stopniščne odprtine. Zapora se izvede s HE band pločevino kot slepi opaž. HE band pločevina se fiksira na mesto s kotniki, ki se vijačijo v rob plošče. Kot nosilnost zapore pa se izvrtajo luknje v katere se zmontirajo rebrasti štifti fi 12 mm na katere se položi armatura - mreža Q400. Na položeno armaturo pa se zabetonira plošča deb. cca 12-14cm</t>
  </si>
  <si>
    <t xml:space="preserve"> - osnova je železna plošča deb. 2-3 mm, ki je z vseh štirih strani zavihana z zavihki višine 3 cm.  Notranjost nastopne plošče je zapolnjena z OSB ploščo, ki je položena na spodnji strani oblepljeno z 2mm peno (dušenje zvoka). Na pohodni strani stopnice pa je pohodna ploskev oblepljena s granitogres nedrsečimi ploščicami. Zgornji nivo granitogres ploščice pa je v ravnini z kovinskim zavihkom. Vsi kovinski deli so finalno barvani v mat beli barvi. </t>
  </si>
  <si>
    <t>Bandažiranje stikov knauf plošč in sicer le to se izvede z PVC trakom ter UNIFLOT bandažno maso. Bandažiranje se izvede z dvokratnim nanosom mase ter grobim in finim obrusom.</t>
  </si>
  <si>
    <t xml:space="preserve">Obdelava knauf sten in stropov z 2-3x  nanosom izravnalne mase (kot SPEKTRA ali JUBOLIN) z grobim in finim obrusom. </t>
  </si>
  <si>
    <t>Glede na to, da je na večini spojev različnih ravnin predvidena diferenčna fuga z indirektno svetlobo je dela potrebno izvesti brez "ravninskih napak"</t>
  </si>
  <si>
    <t>Vrata</t>
  </si>
  <si>
    <t>POSLOVNI PROSTORI</t>
  </si>
  <si>
    <t>PROJEKT</t>
  </si>
  <si>
    <t>INVESTITOR</t>
  </si>
  <si>
    <t>INŠTITUT JOŽEF STEFAN, ODSEK ZA ELEKTRONSKO KERAMIKO - K5</t>
  </si>
  <si>
    <t>ST1-EI30C; požarna stena z vrati širine 90cm, zahtevana požarna odpornost 30min, stena je izdelana iz alu sistema Shüco ADS 80 FR 30 in zastekljena z enoslojnim požarnimo varnim steklom, 
dimenzija stene je 195cm x 252cm</t>
  </si>
  <si>
    <t>ST2-EI30C;  požarna stena z vrati širine 90cm, zahtevana požarna odpornost 30min, stena je izdelana iz alu sistema Shüco ADS 80 FR 30 in zastekljena z enoslojnim požarnimo varnim steklom, stena ima na stranskih poljih grafični potisk - samolepilno folijo (površine 3,15m2)
dimenzija stene je 247cm x 230cm</t>
  </si>
  <si>
    <t>ST5; predelna stena z vrati širine 90cm, z nadsvetlobo, je izdelana iz sistema Profila "Office" in je deljena na tri polja, v srednjem polju so vrata v alu okvirju, opremljena so s kljuko, ključavnico in tremi nasadili, zasteklitev je izvedena z varnostnim kaljenim steklom debeline 10mm, stranska stekla so vpeta v minimalne alu profile, zgornji horizontalni profil (samo pri vratih) je višine 10cm,
dimenzija stene je 157cm x 305/384cm</t>
  </si>
  <si>
    <t>ST4; predelna stena z vrati širine 90cm, je izdelana iz sistema Profila "Office" in je deljena na tri polja, v srednjem polju so vrata v alu okvirju, opremljena so s kljuko, ključavnico in tremi nasadili, zasteklitev je izvedena z varnostnim kaljenim steklom debeline 10mm, stranska stekla so vpeta v minimalne alu profile, zgornji horizontalni profil (samo pri vratih) je višine 10cm, zvočna izolativnost je 34dB, stena ima na stranskih poljih grafični potisk - samolepilno folijo (površine 4,46m2)
dimenzija stene je 290cm x 257cm</t>
  </si>
  <si>
    <t>ST3; predelna stena z vrati širine 90cm, je izdelana iz sistema Profila "Office" in je deljena na tri polja, v srednjem polju so vrata v alu okvirju, opremljena so s kljuko, ključavnico in tremi nasadili, zasteklitev je izvedena z varnostnim kaljenim steklom debeline 10mm, stranska stekla so vpeta v minimalne alu profile, zgornji horizontalni profil (samo pri vratih) je višine 10cm, zvočna izolativnost je 34dB, stena ima na stranskih poljih grafični potisk - samolepilno folijo (površine 4,32m2)
dimenzija stene je 285cm x 257cm</t>
  </si>
  <si>
    <t>ST7; predelna stena z vrati širine 90cm, je izdelana iz sistema Profila "Office" in je deljena na tri polja, v srednjem polju so vrata v alu okvirju, opremljena so s kljuko, ključavnico in tremi nasadili, zasteklitev je izvedena z varnostnim kaljenim steklom debeline 10mm, stranska stekla so vpeta v minimalne alu profile, zgornji horizontalni profil (samo pri vratih) je višine 10cm, zvočna izolativnost je 34dB, stena ima na stranskih poljih grafični potisk - samolepilno folijo (površine 4,43m2)
dimenzija stene je 289cm x 257cm</t>
  </si>
  <si>
    <t>ST8; predelna stena z vrati širine 90cm, je izdelana iz sistema Profila "Office" in je deljena na tri polja, v srednjem polju so vrata v alu okvirju, opremljena so s kljuko, ključavnico in tremi nasadili, zasteklitev je izvedena z varnostnim kaljenim steklom debeline 10mm, stranska stekla so vpeta v minimalne alu profile, zgornji horizontalni profil (samo pri vratih) je višine 10cm, zvočna izolativnost je 34dB, stena ima na stranskih poljih grafični potisk - samolepilno folijo (površine 4,41m2)
dimenzija stene je 302cm x 239cm</t>
  </si>
  <si>
    <t>ST9; predelna stena z vrati širine 90cm, je izdelana iz sistema Profila "Office" in je deljena na dva polja, v enem polju so vrata v alu okvirju, opremljena so s kljuko, ključavnico in tremi nasadili, zasteklitev je izvedena z varnostnim kaljenim steklom debeline 10mm, stransko steklo je vpeto v minimalne alu profile, zgornji horizontalni profil (samo pri vratih) je višine 10cm, zvočna izolativnost je 34dB, stena ima na stranskih poljih grafični potisk - samolepilno folijo (površine 4,54m2)
dimenzija stene je 301cm x 239cm</t>
  </si>
  <si>
    <t>ST6; predelna stena z vrati širine 90cm, je izdelana iz sistema Profila "Office" in je deljena na dva polja, v enem polju so vrata v alu okvirju, opremljena so s kljuko, ključavnico in tremi nasadili, zasteklitev je izvedena z varnostnim kaljenim steklom debeline 10mm, stransko steklo je vpeto v minimalne alu profile, zgornji horizontalni profil (samo pri vratih) je višine 10cm, zvočna izolativnost je 34dB, stena ima na stranskih poljih grafični potisk - samolepilno folijo (površine 4,75m2)
dimenzija stene je 296cm x 257cm</t>
  </si>
  <si>
    <t xml:space="preserve">VI. </t>
  </si>
  <si>
    <t>VRATA V1
· levo odpiranje
· dim 90/205cm
· lesena vrata s polnim krilom + UT
· barva okvirja in krila: ultrapas, polmat, bele barve
· ALU kljuka po izboru na podlagi vzorca v beli barvi (RAL 9010) ali srebrni barvi (RAL 9006). Vrata so opremljena s kljuko (vrednost kljuke do 60€/kom)
· zapiranje s samozapiralom</t>
  </si>
  <si>
    <t>VRATA V2
· desno odpiranje
· dim 90/205cm
· lesena vrata s polnim krilom + UT
· barva okvirja in krila: ultrapas, polmat, bele barve
· ALU kljuka po izboru na podlagi vzorca v beli barvi (RAL 9010) ali srebrni barvi (RAL 9006). Vrata so opremljena s kljuko (vrednost kljuke do 60€/kom)
· zapiranje s samozapiralom</t>
  </si>
  <si>
    <t>VII.</t>
  </si>
  <si>
    <t>Grafična aplikacija</t>
  </si>
  <si>
    <t>satin folija</t>
  </si>
  <si>
    <t>črte iz bele polne folije</t>
  </si>
  <si>
    <t xml:space="preserve">Dobava in polaganje tekstilnega tlaka (tip glej tehnično poročilo) Tlak je v roli - polaga pa se na lepilo. </t>
  </si>
  <si>
    <t>Izdelava nosilne konstrukcije in izdelava obloge za vpenjanje m.k. sten oziroma stropa pisarn prosti hodniku (za stopničenje sten) Obloga/škatla dim.550/350 mm.</t>
  </si>
  <si>
    <r>
      <t>Doplačilo za izdelavo jeklene nosilne konstrukcije.</t>
    </r>
  </si>
  <si>
    <t>Dobava in izdelava obloge špalete in stenske odprtine vseh vrst z obstoječim izdelanim robom – oblaganje z mavčnimi ploščami iste vrste, kot so bile uporabljene za oblogo stene. Špalete širine 10-25 cm</t>
  </si>
  <si>
    <t>Dobava in vgradnja revizijskih vratic za potrebe elektro in strojnih instalacij. Revizije dim.50/50 cm</t>
  </si>
  <si>
    <t>Slikopleskarska obdelava sten in stropov z lateks mat belo barvo (svilen izgled). Stene in stropovi se slikajo s 3x nanosom. RAL9010</t>
  </si>
  <si>
    <t>Ojačitev MK sten v predelu vrat in steklenih sten z ojačitvenimi profili za vrata (h=2,90).</t>
  </si>
  <si>
    <t>12a.</t>
  </si>
  <si>
    <t>22.</t>
  </si>
  <si>
    <t>Sekanje betonskega nosilca - znižanje le tega na mestu prehoda v prostor predavalnice. Planira se znižanje za cca 15-17 cm. Dolžina sekanja  cca 200 cm (po dogovoru)</t>
  </si>
  <si>
    <t>Dobava in polaganje toplotne izolacije (območje tlaka TL-1) deb 8cm. In sicer ekspandiran polietilen SIST EN 13164 kot npr. URSA XPS N-III-L</t>
  </si>
  <si>
    <t>Izdelava 4-stranske obloge lesenih vertikalnih opornikov  25/25/25/25 cm iz 1x15 mm MK požarnoodpornih plošč Knauf Fireboard R60.</t>
  </si>
  <si>
    <t>Izdelava oblog škarij z m.k. ploščo deb.1,25mm Tip plošče knauf GKF. Med škarjami linijska svetila.Obloge cca 180/50/180/50 mm.</t>
  </si>
  <si>
    <t xml:space="preserve">Peskana grafika se izdela iz folije Mac tac serija 798-01 ostala folija iz serije 9800 (na katero da proizvajalec za zunanjo uporabo 7 let garancije). 
Pred montažo folije se steklene površine s čistilom Avery Adhesive Remuver – s čistilom odstranimo na morebitni silikon, ostanke selotejpa, mastne madeže, loščila od čistil stekla. Pred pričetkom dela pa stekla očistimo še z Avery Surface Cleaner – za boljši oprijem folije na steklo. Pred nanosom folije se steklo in obenem folija na fino poškropi z mešanico vode in FILM-ON koncentratom. Folija iz katere se vleče papir postane zelo statična, zato jo takoj mokrimo. Ob nanosu folije na steklo se voda izpod folije spodriva, zato da je končni izgled brez mehurčkov. Vso vodo, se po koncu dela očisti.
Črta med polji je prelepljena z belo polno folijo. Čez to folijo je prelepljena satin folija (čez celo steklo).
</t>
  </si>
  <si>
    <t>Poz.</t>
  </si>
  <si>
    <t>Opis dela oz. dobave</t>
  </si>
  <si>
    <t>enota</t>
  </si>
  <si>
    <t>količina</t>
  </si>
  <si>
    <t>cena / enoto</t>
  </si>
  <si>
    <t>Skupaj [€]</t>
  </si>
  <si>
    <t>4.1</t>
  </si>
  <si>
    <t>OGREVANJE</t>
  </si>
  <si>
    <t>OPOMBA: Pred naročilom preveriti število, dimenzije in način vgradnje strojne opreme na predvideno mesto po načrtu.
Pred izdelavo ponudbe naj si ponudnik pridobi ustrezne informacije s strani predstavnikov investitorja. Material in oprema morata biti najboljše kvalitete, ustrezati predpisanim standardom o kvaliteti in izvedbi, opremljena z vsemi potrebnimi certifikati in garancijskimi listi ter zaščitena proti mehanskim poškodbam. Skupaj z opremo je potrebno dostaviti tudi vsa tehnična navodila za servisiranje in upravljanje posameznih elementov.</t>
  </si>
  <si>
    <t>Za vse posamezne postavke navedene v popisu materiala se upoštevajo transportni, zavarovalni, manipulativni in ostali splošni stroški do gradbišča.</t>
  </si>
  <si>
    <t>DN 32</t>
  </si>
  <si>
    <t>m</t>
  </si>
  <si>
    <t>- temp. področje uporabe: -50°C do 105°C</t>
  </si>
  <si>
    <t>- Požarna klasifikacija: B1, po DIN 4102</t>
  </si>
  <si>
    <t>Za naslednje cevi:</t>
  </si>
  <si>
    <t>AC 32x42 CEV</t>
  </si>
  <si>
    <t>(Ustreza proizvod proizvajalca UPONOR Unipipe oz. proizvod drugega proizvajalca enakih ali boljših karakteristik).</t>
  </si>
  <si>
    <t>Un 32x3</t>
  </si>
  <si>
    <t>Za plastične cevi, dimenzij:</t>
  </si>
  <si>
    <t>AC 13x35 CEV (Un 32x3)</t>
  </si>
  <si>
    <t>Un 16x2</t>
  </si>
  <si>
    <t>UFH 7 odcepov (L=445 mm)</t>
  </si>
  <si>
    <t>UFH 8 odcepov (L=495 mm)</t>
  </si>
  <si>
    <t>tip UFH3 (785 mm)</t>
  </si>
  <si>
    <t>tip 23A</t>
  </si>
  <si>
    <t>Uponor vijačna spojka MLC, ponudnika Titan d.d., izdelana iz ponikljane medenine, opremljena s tesnilnimi elementi, z vsem pritrdilnim in tesnilnim materialom, dimenzija:</t>
  </si>
  <si>
    <t>Ø16 x 3/4"</t>
  </si>
  <si>
    <t>Uponor medeninasti krogelni ventil, ponudnika Titan d.d., izdelan iz galvansko zaščitene medenine. S ploščatim tesnjenjem priključnega zunanjega navoja 1", za priklop na razdelilec. Dolžina: 60 mm.</t>
  </si>
  <si>
    <t>DN25</t>
  </si>
  <si>
    <t>C-33, 6 kanalni</t>
  </si>
  <si>
    <t>C-35, 12 kanalni</t>
  </si>
  <si>
    <t>ND 11</t>
  </si>
  <si>
    <t>l</t>
  </si>
  <si>
    <t>Drobni inštalacijski material za izvedbo sistema ogrevanja (odzračevanja, praznilne pipice, spojke, prehodni kosi, fitingi...).</t>
  </si>
  <si>
    <t>Polnjenje, regulacija sistema ogrevanja ter izvedba meritev pretokov, tlaka in temperature.</t>
  </si>
  <si>
    <t>Izvedba meritev temperatur prostorov.</t>
  </si>
  <si>
    <t>Material za obešanje in pritrjevanje iz profilnega jekla različnih dimenzij.</t>
  </si>
  <si>
    <t>kg</t>
  </si>
  <si>
    <t>Barvanje vidnih cevovodov in obešal.</t>
  </si>
  <si>
    <t>Vrtanje lukenj, izdelava različnih utorov in druga gradbena dela.</t>
  </si>
  <si>
    <t>ur</t>
  </si>
  <si>
    <t>Optimizacija sistema ogrevanja.</t>
  </si>
  <si>
    <t>Pripravljalna in zaključna dela ter tlačni preizkus, izdelava zapisnikov o vseh preizkusih in meritvah pri pooblaščeni organizaciji.</t>
  </si>
  <si>
    <t>Funkcijska navodila za obratovanje in vzdrževanje sistema ter izdelava tehnične dokumentacije po ZGO-1.</t>
  </si>
  <si>
    <t>Transportni, manipulativni stroški in nepredvidena dela.</t>
  </si>
  <si>
    <t>%</t>
  </si>
  <si>
    <t>Izdelava načrta izvedenih del (PID) , pri čemer kot osnova za izdelavo služijo vrisane in potrjene spremembe med gradnjo s strani odgovornega nadzornika. Načrtu je potrebno priložiti projekt za obratovanje in vzdrževanje (kratka navodila), za posamezne sklope pa izvajalec preda navodila direktno investitorju.</t>
  </si>
  <si>
    <t>4.2</t>
  </si>
  <si>
    <t>HLAJENJE</t>
  </si>
  <si>
    <t>ZUNANJA KOMPRESORSKA ENOTA kompaktne izvedbe z inverter kompresorjem, uparjalniki ter zračno hlajenimi kondenzatorji. Stroj je kompletne izvedbe z vsemi internimi cevmi in priključki za medij ter električno napeljavo, varnostno ter funkcijsko mikroprocesorsko avtomatiko, vključno z instrumenti za nadzor in kontrolo delovanja.</t>
  </si>
  <si>
    <t>Avtomatska regulacija je mikroprocesorska, programska, z regulacijo vsake notranje enote posebej z lastnim režimom delovanja. Vsebuje avtomatsko tipalo z avtomatiko za preprečevanje zamrzovanje uparjalnikov ter kontrolno tipalo v primeru snežnih padavin.</t>
  </si>
  <si>
    <t>TEHNIČNI PODATKI:</t>
  </si>
  <si>
    <t>Moč:  hlajenje 22.4 kW, gretje 25.0 kW</t>
  </si>
  <si>
    <t>EER: 4.40, COP: 4.51</t>
  </si>
  <si>
    <t>Priključna električna moč: hlajenje 5.09 kW, gretje 5,54 kW</t>
  </si>
  <si>
    <t>Električni priklop: 3F / 380~415V / 50Hz</t>
  </si>
  <si>
    <t>Šumnost: 57 dB(A)</t>
  </si>
  <si>
    <t>Dimenzije: 1710 x 920 x 760 mm</t>
  </si>
  <si>
    <t>Teža: 200 kg</t>
  </si>
  <si>
    <t>Območje delovanja: hlajenje od -5°do 46°C, gretje od -20° do 15.5°C</t>
  </si>
  <si>
    <t>Medij: R410A</t>
  </si>
  <si>
    <t>(Ustreza proizvod proizvajalca MITSUBISHI ELECTRIC, oz. proizvod drugega proizvajalca enakih ali boljših karakteristik).</t>
  </si>
  <si>
    <t xml:space="preserve"> tip: PUHY-EP200YJM-A</t>
  </si>
  <si>
    <t>Notranja stenska enota</t>
  </si>
  <si>
    <t>- popolna elektronska regulacija s pomočjo upravljalnika</t>
  </si>
  <si>
    <t>- štiristopenjski ventilator</t>
  </si>
  <si>
    <t>- motorizirane lamele za usmeritev zraka</t>
  </si>
  <si>
    <t>- zračni filter</t>
  </si>
  <si>
    <t>- termostat za odčitavanje dejanske temperature v prostoru</t>
  </si>
  <si>
    <t>- elektronsko krmiljen elektromagnetni ventil</t>
  </si>
  <si>
    <t>Moč: hlajenje 1.7 kW, gretje 2.2 kW</t>
  </si>
  <si>
    <t>Električno napajanje: 1F / 220 V / 50 Hz</t>
  </si>
  <si>
    <t>Poraba el. energije: hlajenje 0.04 kW, gretje 0.04 kW</t>
  </si>
  <si>
    <t>Pretok zraka: 4.9 / 5.0 / 5.2 / 5.3 m3/min</t>
  </si>
  <si>
    <t>Šumnost: 29 / 31 / 32 / 33 dB(A)</t>
  </si>
  <si>
    <t>Dimenzije: 295 x 815 x 225 mm</t>
  </si>
  <si>
    <t>Teža: 10 kg</t>
  </si>
  <si>
    <t xml:space="preserve"> tip: PKFY-P15VBM-E</t>
  </si>
  <si>
    <t>Moč: hlajenje 2.2 kW, gretje 2.5 kW</t>
  </si>
  <si>
    <t>Pretok zraka: 4.9 / 5.2 / 5.6 / 5.9 m3/min</t>
  </si>
  <si>
    <t>Šumnost: 29 / 31 / 34 / 35 dB(A)</t>
  </si>
  <si>
    <t xml:space="preserve"> tip: PKFY-P20VBM-E</t>
  </si>
  <si>
    <t>Moč: hlajenje 3.6 kW, gretje 4.0 kW</t>
  </si>
  <si>
    <t>Pretok zraka: 9.0 / 10.0 / 11.0 m3/min</t>
  </si>
  <si>
    <t>Šumnost: 34 / 37 / 41 dB(A)</t>
  </si>
  <si>
    <t>Dimenzije: 295 x 898 x 249 mm</t>
  </si>
  <si>
    <t xml:space="preserve"> tip: PKFY-P32VBM-E</t>
  </si>
  <si>
    <t>Brezžični upravljalnik</t>
  </si>
  <si>
    <t>- popolna elektronska regulacija</t>
  </si>
  <si>
    <t>Dimenzije: 58 x 159 x 19 mm</t>
  </si>
  <si>
    <t xml:space="preserve"> tip: PAR-FL32MA</t>
  </si>
  <si>
    <t>Razdelilni kosi</t>
  </si>
  <si>
    <t>tip: CMY-Y102SS-G2</t>
  </si>
  <si>
    <t xml:space="preserve">Cu 6,35                    </t>
  </si>
  <si>
    <t xml:space="preserve">Cu 9,52                    </t>
  </si>
  <si>
    <t xml:space="preserve">Cu 12,7  </t>
  </si>
  <si>
    <t xml:space="preserve">Cu 15,88       </t>
  </si>
  <si>
    <t xml:space="preserve">Cu 19,05      </t>
  </si>
  <si>
    <t>- 1,5mm2×2 oklopljen kabel za signal</t>
  </si>
  <si>
    <t>Montaža notranje klimatske enote</t>
  </si>
  <si>
    <t>- pritrditev nosilne plošče</t>
  </si>
  <si>
    <t>- montaža notranjega dela klimatske naprave na pritrdilno ploščo oz. navojne palice</t>
  </si>
  <si>
    <t>- prilkop cevnih instalacij na notranjo enoto</t>
  </si>
  <si>
    <t>- montaža in priklop signalnega kabla na notranjo enoto</t>
  </si>
  <si>
    <t>- montaža in priklop elektro kabla na notranjo enoto</t>
  </si>
  <si>
    <t>Montaža zunanje enote</t>
  </si>
  <si>
    <t>- dobava in montaža nosilnih konstrukcij</t>
  </si>
  <si>
    <t>- dvig in postavitev enote na nosilno konstrukcijo</t>
  </si>
  <si>
    <t>- priklop cevnih instalacij</t>
  </si>
  <si>
    <t>- priklop notranjih elektro/signalnih instalacij</t>
  </si>
  <si>
    <t>Polnjenje sistema</t>
  </si>
  <si>
    <t>- vakuumiranje sistema</t>
  </si>
  <si>
    <t>- polnjenje sistema z medijem</t>
  </si>
  <si>
    <t>Testiranje in zagon</t>
  </si>
  <si>
    <t>- nastavitev parametrov delovanja</t>
  </si>
  <si>
    <t>- poiskusni zagon in pregled poskusnega delovanja</t>
  </si>
  <si>
    <t>- poučevanje osebja</t>
  </si>
  <si>
    <t>Zaščitno miniziranje cevovodov in obešal.</t>
  </si>
  <si>
    <t>Dobava in vgradnja napisnih ploščic za označitev elementov, vključno z napisi in pritrdilnim materialom.</t>
  </si>
  <si>
    <t>Čiščenje po končanih delih.</t>
  </si>
  <si>
    <t>Transportni, manipulativni in ostali splošni stroški.</t>
  </si>
  <si>
    <t>Nepredvidena dela.</t>
  </si>
  <si>
    <t>Izdelava načrta izvedenih del (PID) , pri čemer kot osnova za izdelavo služijo vrisane in potrjene spremembe med gradnjo s strani odgovornega nadzornika.</t>
  </si>
  <si>
    <t>4.3</t>
  </si>
  <si>
    <t xml:space="preserve">PREZRAČEVANJE </t>
  </si>
  <si>
    <t>PVC cev za odvod onesnaženega zraka iz sanitarij, z vsemi fazonskimi kosi, z pritrdilnim in tesnilnim materialom.</t>
  </si>
  <si>
    <t>Ø100 mm</t>
  </si>
  <si>
    <t>VARIO tip V-100</t>
  </si>
  <si>
    <t>AR-4P dim: 425x125</t>
  </si>
  <si>
    <t>točne dimenzije loput preveriti na objektu!!!</t>
  </si>
  <si>
    <t>Izdelava različnih utorov, odprtin in ostala gradbena dela.</t>
  </si>
  <si>
    <t>(OCENA)</t>
  </si>
  <si>
    <t>Merjenje, volumska nastavitev odvodnih elementov, količin zraka, nastavitev ventilatorjev  in meritev hrupa po pooblaščeni instituciji, vključno z izdajo poročila.</t>
  </si>
  <si>
    <t>Pripravljalna dela, zarisovanje, regulacija, zaključna dela ter preizkus funkcionalnosti.</t>
  </si>
  <si>
    <t>Transportni, manipulativni, zavarovalni in ostali splošni stroški do gradbišča.</t>
  </si>
  <si>
    <t>Nepredvidena dela</t>
  </si>
  <si>
    <t>4.4</t>
  </si>
  <si>
    <t>INTERNA VODOVODNA INSTALACIJA</t>
  </si>
  <si>
    <t xml:space="preserve">Umivalnik sestoječ iz: </t>
  </si>
  <si>
    <t>stoječa enoročna mešalna baterija za toplo in hladno vodo, vključno s kotnimi ventili in zidnimi rozetami;</t>
  </si>
  <si>
    <t>kompletno z vsem vezalnim materialom, konzolami, podložkami, pritrdilnim in tesnilnim materialom.</t>
  </si>
  <si>
    <t>Stranišče sestoječe iz:</t>
  </si>
  <si>
    <t>WC školjka CATALANO ZERO55 (širine 35 x globine 55 cm) v beli barvi,</t>
  </si>
  <si>
    <t>pripadajoče plastificirane sedežne deske s pokrovom, vključno s ponikljanimi ležaji in vijaki ter gumijasto manšeto in odbijači,</t>
  </si>
  <si>
    <t>podometnega kotlička za splakovanje za nizko montažo, vključno z odsesovalno in odtočno cevjo iz plastične mase,</t>
  </si>
  <si>
    <t>držala za toaletni papir vključno z pritrdilnim materialom,</t>
  </si>
  <si>
    <t>kompletno v vsem pritrdilnim in tesnilnim materialom.</t>
  </si>
  <si>
    <t>Dobava in montaža trokadera komplet z:</t>
  </si>
  <si>
    <t>trokadero školjko s spodnjim iztokom iz sanitarne keramike (dim. max širina 40 x globina 60 cm;</t>
  </si>
  <si>
    <t>nosilno kromirano rešetko;</t>
  </si>
  <si>
    <t>vodnim izpiralcem DN 20 na višini 0,9 m, vključno z ventilom in rozeto;</t>
  </si>
  <si>
    <t>zidno dvoročno mešalno baterijo z dolgim izpustom in tuš ročico za toplo in hladno vodo ter zidnimi rozetami;</t>
  </si>
  <si>
    <t>tesnilnim ter pritrdilnim materialom.</t>
  </si>
  <si>
    <t>Tip in dimenzijo poda arhitekt oziroma investitor.</t>
  </si>
  <si>
    <t>izlivna garnitura izdelana iz PVC z lovilcem nečistoč,</t>
  </si>
  <si>
    <t>stoječa enoročna mešalna baterija za toplo in hladno vodo s premičnim iztokom in perlatorjem, vključno s kotnimi ventili in zidnimi rozetami;</t>
  </si>
  <si>
    <t>DN20 / Un 25x2,5</t>
  </si>
  <si>
    <t>DN 20</t>
  </si>
  <si>
    <t>- parozaporni koeficient: μ= 7000</t>
  </si>
  <si>
    <t>- toplotna prevodnost λ≤0,035 W/mK pri temp 0°C</t>
  </si>
  <si>
    <t>Ustreza proizvod Armacell tip Armaflex AC, oz. proizvod drugega proizvajalca enakih ali boljših karakteristik.</t>
  </si>
  <si>
    <t>Ø20x2,25</t>
  </si>
  <si>
    <t>Ø25x2,5</t>
  </si>
  <si>
    <t>Gorenje, tip GT 10 U, V=10 l</t>
  </si>
  <si>
    <t>Medeninast kroglični zaporni ventil  za PN10, z obojestranskim navojem, z vsem pritrdilnim in tesnilnim materialom.</t>
  </si>
  <si>
    <t>DN15</t>
  </si>
  <si>
    <t>Dobava in montaža protipovratnega ventila, vključno s tesnilnim in pritrdilnim materialom.</t>
  </si>
  <si>
    <t>Kondenčni UP-sifon za klima naprave, za smradno zanesljiv odvod kondenčne vode v kanalizacijo - za podometno montažo v steno.</t>
  </si>
  <si>
    <t>tip: HL138</t>
  </si>
  <si>
    <t>Prestavitev obstoječih odduhov v mansardi na fasado objekta.</t>
  </si>
  <si>
    <t>Zaščitna rešetka na fasadi objekta za odduh.</t>
  </si>
  <si>
    <t>AZR-3/2, dim.: B1=100, H1=100</t>
  </si>
  <si>
    <t>AZR-3/2, dim.: B1=200, H1=100</t>
  </si>
  <si>
    <t>Dobava in montaža PVC kanalizacijske cevi s fazonskimi kosi, kolena, odcepi, čistilni kosi ter vsem pritrdilnim in tesnilnim materialom.</t>
  </si>
  <si>
    <t>Ø 32</t>
  </si>
  <si>
    <t>Preizkus tesnosti vertikalnih PVC odtočnih cevi.</t>
  </si>
  <si>
    <t>Vezava instalacije hladne vode na obstoječo interno instalacije hladne pitne vode v objektu, vključno z zapiranjem in praznenjem obstoječega razvoda in ponovnim polnjenjem.</t>
  </si>
  <si>
    <t>Gasilni aparat:</t>
  </si>
  <si>
    <t>na prah, 6kg</t>
  </si>
  <si>
    <t>Zaščitno barvanje vseh nezaščitenih delov sistema (obešala, nosilni material) po predhodnem čiščenju in grundiranju.</t>
  </si>
  <si>
    <t>Poskusno obratovanje in regulacija sistema.</t>
  </si>
  <si>
    <t>Vrtanje lukenj, izdelava različnih utorov in druga gradbena dela za nemoteno izvedbo instalacije.</t>
  </si>
  <si>
    <t>Čiščenje cevne instalacije tople in hladne vode, izvedba klornega šoka oziroma dezinfekcije instalacije, izdaja potrdila s strani pooblaščene institucije.</t>
  </si>
  <si>
    <t>Pripravljalna  dela, zarisovanje, tlačna preizkušnja regulacija armature, zaključna dela.</t>
  </si>
  <si>
    <t>(rekonstrukcija)</t>
  </si>
  <si>
    <t>2.1</t>
  </si>
  <si>
    <t>2.2</t>
  </si>
  <si>
    <t>2.3</t>
  </si>
  <si>
    <t>2.4</t>
  </si>
  <si>
    <t>2.5</t>
  </si>
  <si>
    <t>2.6</t>
  </si>
  <si>
    <t>2.7</t>
  </si>
  <si>
    <t>skupaj gradbena in obrtniška dela</t>
  </si>
  <si>
    <t>ELEKTRO INSTALACIJSKA DELA</t>
  </si>
  <si>
    <t>skupaj elektro instalacije</t>
  </si>
  <si>
    <t>STROJNO INSTALACIJSKA DELA</t>
  </si>
  <si>
    <t>Ogrevanje</t>
  </si>
  <si>
    <t>Hlajenje</t>
  </si>
  <si>
    <t>skupaj strojne instalacije</t>
  </si>
  <si>
    <t>skupaj vrednost brez DDV €</t>
  </si>
  <si>
    <t>SPECIFIKACIJA MATERIALA</t>
  </si>
  <si>
    <t>JAKI TOK</t>
  </si>
  <si>
    <t>1.1.</t>
  </si>
  <si>
    <t>Instalacijski material</t>
  </si>
  <si>
    <t>Dobava in montaža vodnika NYM, NYM-J uvlečenega v samogasne instalacijske cevi</t>
  </si>
  <si>
    <r>
      <t>NYM 2 x 1,5 mm</t>
    </r>
    <r>
      <rPr>
        <vertAlign val="superscript"/>
        <sz val="10"/>
        <rFont val="Arial"/>
        <family val="2"/>
      </rPr>
      <t>2</t>
    </r>
  </si>
  <si>
    <r>
      <t>NYM 3 x 1,5 mm</t>
    </r>
    <r>
      <rPr>
        <vertAlign val="superscript"/>
        <sz val="10"/>
        <rFont val="Arial"/>
        <family val="2"/>
      </rPr>
      <t>2</t>
    </r>
  </si>
  <si>
    <r>
      <t>NYM-J 3 x 1,5 mm</t>
    </r>
    <r>
      <rPr>
        <vertAlign val="superscript"/>
        <sz val="10"/>
        <rFont val="Arial"/>
        <family val="2"/>
      </rPr>
      <t>2</t>
    </r>
  </si>
  <si>
    <r>
      <t>NYM-J 4 x 1,5 mm</t>
    </r>
    <r>
      <rPr>
        <vertAlign val="superscript"/>
        <sz val="10"/>
        <rFont val="Arial"/>
        <family val="2"/>
      </rPr>
      <t>2</t>
    </r>
  </si>
  <si>
    <r>
      <t>NYM-J 5 x 1,5 mm</t>
    </r>
    <r>
      <rPr>
        <vertAlign val="superscript"/>
        <sz val="10"/>
        <rFont val="Arial"/>
        <family val="2"/>
      </rPr>
      <t>2</t>
    </r>
  </si>
  <si>
    <r>
      <t>NYM 2 x 2,5 mm</t>
    </r>
    <r>
      <rPr>
        <vertAlign val="superscript"/>
        <sz val="10"/>
        <rFont val="Arial"/>
        <family val="2"/>
      </rPr>
      <t>2</t>
    </r>
  </si>
  <si>
    <r>
      <t>NYM-J 3 x 2,5 mm</t>
    </r>
    <r>
      <rPr>
        <vertAlign val="superscript"/>
        <sz val="10"/>
        <rFont val="Arial"/>
        <family val="2"/>
      </rPr>
      <t>2</t>
    </r>
  </si>
  <si>
    <t>Dobava in montaža kabla NYY, NYY-J  uvlečenega v samogasne  instalacijske cevi</t>
  </si>
  <si>
    <r>
      <t>NYY-J 5 x 16 mm</t>
    </r>
    <r>
      <rPr>
        <vertAlign val="superscript"/>
        <sz val="10"/>
        <rFont val="Arial"/>
        <family val="2"/>
      </rPr>
      <t>2</t>
    </r>
  </si>
  <si>
    <r>
      <t>NYY-J 5 x 10 mm</t>
    </r>
    <r>
      <rPr>
        <vertAlign val="superscript"/>
        <sz val="10"/>
        <rFont val="Arial"/>
        <family val="2"/>
      </rPr>
      <t>2</t>
    </r>
  </si>
  <si>
    <t>Dobava in montaža samogasnih instalacijskih cevi položenih v predelne stene in tlak</t>
  </si>
  <si>
    <r>
      <t>f</t>
    </r>
    <r>
      <rPr>
        <sz val="10"/>
        <rFont val="Arial"/>
        <family val="2"/>
      </rPr>
      <t xml:space="preserve"> 13,5 mm</t>
    </r>
  </si>
  <si>
    <r>
      <t>f</t>
    </r>
    <r>
      <rPr>
        <sz val="10"/>
        <rFont val="Arial"/>
        <family val="2"/>
      </rPr>
      <t xml:space="preserve"> 16 mm</t>
    </r>
  </si>
  <si>
    <r>
      <t>f</t>
    </r>
    <r>
      <rPr>
        <sz val="10"/>
        <rFont val="Arial"/>
        <family val="2"/>
      </rPr>
      <t xml:space="preserve"> 23 mm</t>
    </r>
  </si>
  <si>
    <r>
      <t>f</t>
    </r>
    <r>
      <rPr>
        <sz val="10"/>
        <rFont val="Arial"/>
        <family val="2"/>
      </rPr>
      <t xml:space="preserve"> 40 mm</t>
    </r>
  </si>
  <si>
    <t>Dobava in montaža komunikacijskega kabla</t>
  </si>
  <si>
    <t>IY(St)Y 2x2x0,8 mm</t>
  </si>
  <si>
    <t>UTP 4x2xAWG24</t>
  </si>
  <si>
    <t>Dobava in montaža vodnika  H07V-K za izenačevanje potenciala</t>
  </si>
  <si>
    <r>
      <t>H07V-K 6 mm</t>
    </r>
    <r>
      <rPr>
        <vertAlign val="superscript"/>
        <sz val="10"/>
        <rFont val="Arial"/>
        <family val="2"/>
      </rPr>
      <t>2</t>
    </r>
    <r>
      <rPr>
        <sz val="10"/>
        <rFont val="Arial"/>
        <family val="2"/>
      </rPr>
      <t xml:space="preserve"> </t>
    </r>
  </si>
  <si>
    <r>
      <t>H07V-K10 mm</t>
    </r>
    <r>
      <rPr>
        <vertAlign val="superscript"/>
        <sz val="10"/>
        <rFont val="Arial"/>
        <family val="2"/>
      </rPr>
      <t>2</t>
    </r>
    <r>
      <rPr>
        <sz val="10"/>
        <rFont val="Arial"/>
        <family val="2"/>
      </rPr>
      <t xml:space="preserve"> </t>
    </r>
  </si>
  <si>
    <r>
      <t>H07V-K 16 mm</t>
    </r>
    <r>
      <rPr>
        <vertAlign val="superscript"/>
        <sz val="10"/>
        <rFont val="Arial"/>
        <family val="2"/>
      </rPr>
      <t>2</t>
    </r>
    <r>
      <rPr>
        <sz val="10"/>
        <rFont val="Arial"/>
        <family val="2"/>
      </rPr>
      <t xml:space="preserve"> </t>
    </r>
  </si>
  <si>
    <r>
      <t>H07V-K 25 mm</t>
    </r>
    <r>
      <rPr>
        <vertAlign val="superscript"/>
        <sz val="10"/>
        <rFont val="Arial"/>
        <family val="2"/>
      </rPr>
      <t>2</t>
    </r>
    <r>
      <rPr>
        <sz val="10"/>
        <rFont val="Arial"/>
        <family val="2"/>
      </rPr>
      <t xml:space="preserve"> </t>
    </r>
  </si>
  <si>
    <t>Podometna doza za izenačevanje potenciala</t>
  </si>
  <si>
    <t>Dobava in montaža objemk in drugih spojev za izenačevanje potenciala</t>
  </si>
  <si>
    <t>.</t>
  </si>
  <si>
    <t>Dobava in montaža perforiranih pocinkanih kabelskih polic z loki, veznimi elementi in s stropnimi nosilci</t>
  </si>
  <si>
    <t>-</t>
  </si>
  <si>
    <t>PK 100</t>
  </si>
  <si>
    <t>Dobava in montaža talnih instalacijskih kanalov, kompletno z montažnim in spojnim materialom, zaključnimi, izvodnimi in križiščnimi elementi za montažo v montažni pod, ELBA</t>
  </si>
  <si>
    <t>TKZ 250/38, 250x38x2000mm</t>
  </si>
  <si>
    <t>TKM 250/38 250x38x2000mm</t>
  </si>
  <si>
    <t>TKZ 190/38, 190x38x2000mm (po potrebi položen v tlaku v liniji parapetnega kanala za razbremenitev parapetnega kanala)</t>
  </si>
  <si>
    <t>Dobava in montaža razvodne talne doze s pohodnim pokrovom (itison), ER-8, ELBA</t>
  </si>
  <si>
    <t xml:space="preserve">Dobava in montaža p.o. stikal, komplet z dozo, bele barve, višji srednji razred </t>
  </si>
  <si>
    <t>navadno, 16A, 230V</t>
  </si>
  <si>
    <t>izmenično, 16A, 230V</t>
  </si>
  <si>
    <t>križno, 16A, 230V</t>
  </si>
  <si>
    <t>Dobava in montaža IR senzorja s 180° kotom</t>
  </si>
  <si>
    <t>Dobava in montaža enofaznih podometnih vtičnic z zaščitnim kontaktom, komplet z dozo in okvirjem, 16 A, 250 V, višji srednji razred</t>
  </si>
  <si>
    <t>Dobava in montaža enofaznih podometnih vtičnic z zaščitnim kontaktom in pokrovom, komplet z dozo in okvirjem, 16 A, 250 V, višji srednji razred</t>
  </si>
  <si>
    <t>Dobava in montaža požarnoodporne podometne doze, E30, za prehod kabla skozi požarnoodporno steno, za vtičnico in stikalo, KAISER</t>
  </si>
  <si>
    <t>Dobava in montaža Fe parapetnega kanala AT 200/72  širine 200 mm, ELBA, komplet s pokrovi, pregradnimi stenami in spojnimi, kotnimi  zaključnimi kosi - bele barve  (komunikacijske vtičnice zajete v popisu komunikacijskih instalacij)</t>
  </si>
  <si>
    <t>skupne dolžine</t>
  </si>
  <si>
    <t>vtičnice za vgradnjo v parapetni kanal z zaščitnim kontaktom, komplet z dozo in okvirjem</t>
  </si>
  <si>
    <t>bela trojna - napajanje iz mreže,16A 250V</t>
  </si>
  <si>
    <t>rdeča trojna-napajenje iz UPS-a, 16A, 250V</t>
  </si>
  <si>
    <t>Dobava in montaža priključne talne doze z vgrajenimi vtičnicami (230V, RJ45) za vgradnjo v montažni pod in itison, komplet s pritrdilnim materialom in slepimi pokrovi ter s pohodnim pokrovom, za  devet elementov (komunikacijske vtičnice zajete v popisu komunikacijskih instalacij), kot tip ELBA ETD 9M, z vgrajenimi elementi:</t>
  </si>
  <si>
    <t>vtičnica z zaščitnim kontaktom, bela trojna - napajanje iz mreže,16A 250V</t>
  </si>
  <si>
    <t>vtičnica z zaščitnim kontaktom, rdeča trojna-napajenje iz UPS-a, 16A, 250V</t>
  </si>
  <si>
    <t>drobni material</t>
  </si>
  <si>
    <t>Dobava in montaža priključne talne doze z vgrajenimi vtičnicami (230V, RJ45) za vgradnjo v montažni pod in itison, komplet s pritrdilnim materialom in slepimi pokrovi ter s pohodnim pokrovom, za  12 elementov (komunikacijske vtičnice zajete v popisu komunikacijskih instalacij), kot tip ELBA ETD 12M, z vgrajenimi elementi:</t>
  </si>
  <si>
    <t>Dobava in montaža NIK kanala</t>
  </si>
  <si>
    <t>20x20 mm</t>
  </si>
  <si>
    <t>40x60 mm</t>
  </si>
  <si>
    <t>Priključitev naprav -  notranjih enot klima naprave, termostati, pogoni, lopute...</t>
  </si>
  <si>
    <t>Priključitev klima naprave</t>
  </si>
  <si>
    <t>23.</t>
  </si>
  <si>
    <t>Dobava in montaža  požarno odpornega kita PYROEXPAN-A , 300ml za zatesnenje prehodov kablov med požarnimi conami</t>
  </si>
  <si>
    <t>24.</t>
  </si>
  <si>
    <t>Dobava in montaža PIROTERM  blazinic, kompletno s certifikatom o ustrezni tesnitvi požarnega prehoda</t>
  </si>
  <si>
    <t>PB-10/20 S-60</t>
  </si>
  <si>
    <t>PB-20/20 S-60</t>
  </si>
  <si>
    <t>25.</t>
  </si>
  <si>
    <t>Označevanje kabelskih tokokrogov z napisnimi ploščicami</t>
  </si>
  <si>
    <t>26.</t>
  </si>
  <si>
    <t>Meritve električnih instalacij, vključno z dovodnim kablom do razdelilnika mansarde, ter meritvami ozemljitvene upornosti obstoječe ozemljitve objekta</t>
  </si>
  <si>
    <t>27.</t>
  </si>
  <si>
    <t>Razna nepredvidena dela</t>
  </si>
  <si>
    <t>28.</t>
  </si>
  <si>
    <t>Drobni material</t>
  </si>
  <si>
    <t>SKUPAJ:</t>
  </si>
  <si>
    <t>OPOMBE:</t>
  </si>
  <si>
    <t>Termostati, povezave med notranjo in zunanjo enoto klimatske naprave, krmiljenje črpalk  je zajeto v popisu strojnih instalacij.</t>
  </si>
  <si>
    <t>1.2.</t>
  </si>
  <si>
    <t>Svetilke</t>
  </si>
  <si>
    <t>V predračunu so predlagana svetila podjetja Arcadia</t>
  </si>
  <si>
    <t>Dobava in montaža (velja za vse pozicije) – vsa ohišja svetilk so bele barve!</t>
  </si>
  <si>
    <r>
      <t xml:space="preserve">Svetilna linija izdelana iz alu profila osnovnih dimenzij 52 x 52 x dolžina mm alu prašno obarvano, spodaj prekrito z difuznim pleksi steklom, opremljeno z elektronsko predstikalno napravo in T5 sijalkami-montaža direktno na strop, kompletno z vsem spojnim in pritrdilnim materialom. Ustreza tip 71DR135135PGB, oznaka v projektu </t>
    </r>
    <r>
      <rPr>
        <b/>
        <sz val="10"/>
        <rFont val="Arial"/>
        <family val="2"/>
      </rPr>
      <t>S1</t>
    </r>
    <r>
      <rPr>
        <sz val="10"/>
        <rFont val="Arial"/>
        <family val="2"/>
      </rPr>
      <t xml:space="preserve">. </t>
    </r>
  </si>
  <si>
    <r>
      <t xml:space="preserve">Svetilna linija izdelana iz alu profila osnovnih dimenzij 52 x 52 x dolžina mm alu prašno obarvano, spodaj prekrito z difuznim pleksi steklom, opremljeno z elektronsko predstikalno napravo in T5 sijalkami-montaža direktno na strop, kompletno z vsem spojnim in pritrdilnim materialom. Ustreza tip 71DR135PGB, oznaka v projektu </t>
    </r>
    <r>
      <rPr>
        <b/>
        <sz val="10"/>
        <rFont val="Arial"/>
        <family val="2"/>
      </rPr>
      <t>S2</t>
    </r>
    <r>
      <rPr>
        <sz val="10"/>
        <rFont val="Arial"/>
        <family val="2"/>
      </rPr>
      <t xml:space="preserve">. </t>
    </r>
  </si>
  <si>
    <r>
      <t xml:space="preserve">Svetilna linija izdelana iz alu profila osnovnih dimenzij 52 x 52 x dolžina mm alu prašno obarvano, spodaj prekrito z difuznim pleksi steklom, opremljeno z elektronsko predstikalno napravo in T5 sijalkami-montaža direktno na strop, kompletno z vsem spojnim in pritrdilnim materialom. Ustreza tip 71DR135135PGB + 71dr135PGB, oznaka v projektu </t>
    </r>
    <r>
      <rPr>
        <b/>
        <sz val="10"/>
        <rFont val="Arial"/>
        <family val="2"/>
      </rPr>
      <t>S3</t>
    </r>
    <r>
      <rPr>
        <sz val="10"/>
        <rFont val="Arial"/>
        <family val="2"/>
      </rPr>
      <t xml:space="preserve">. </t>
    </r>
  </si>
  <si>
    <r>
      <t xml:space="preserve">Stropna plafonjera velikih dimenzij premera 950 mm višine 130 mm, kompletno s pločevinastim obodom in brezvijačno pritrjenim pleksi opalnim difuzorjem, opremljena z elektronskimi predstikalnimi napravami in T5 sijalkami barva svetlobe 3000K. Ustreza 325 43 10 40, 4x14W/830 + 4x21W/830, oznaka v projektu </t>
    </r>
    <r>
      <rPr>
        <b/>
        <sz val="10"/>
        <rFont val="Arial"/>
        <family val="2"/>
      </rPr>
      <t>S4</t>
    </r>
    <r>
      <rPr>
        <sz val="10"/>
        <rFont val="Arial"/>
        <family val="2"/>
      </rPr>
      <t>.</t>
    </r>
  </si>
  <si>
    <r>
      <t xml:space="preserve">Stropna plafonjera velikih dimenzij premera 650 mm višine 130 mm, kompletno s pločevinastim obodom in brezvijačno pritrjenim pleksi opalnim difuzorjem, opremljena z elektronskimi predstikalnimi napravami in T5 in TC-L  sijalkami barva svetlobe 3000K. Ustreza 325 42 10 40, 2x24W/830 + 2x14W/830, oznaka v projektu </t>
    </r>
    <r>
      <rPr>
        <b/>
        <sz val="10"/>
        <rFont val="Arial"/>
        <family val="2"/>
      </rPr>
      <t>S5</t>
    </r>
    <r>
      <rPr>
        <sz val="10"/>
        <rFont val="Arial"/>
        <family val="2"/>
      </rPr>
      <t>.</t>
    </r>
  </si>
  <si>
    <r>
      <t xml:space="preserve">Svetilna linija izdelana iz alu profila osnovnih dimenzij 52 x 52 x dolžina mm alu prašno obarvano, spodaj prekrito z difuznim pleksi steklom, opremljeno z elektronsko predstikalno napravo in T5 sijalkami-montaža direktno na strop, kompletno z vsem spojnim in pritrdilnim materialom, k svetilki za doda pritrdilna nosilna U plošča po detajlu projektanta svetlobe, za montažo svetilke med „škarje“. Ustreza tip 71DR128PGB, oznaka v projektu </t>
    </r>
    <r>
      <rPr>
        <b/>
        <sz val="10"/>
        <rFont val="Arial"/>
        <family val="2"/>
      </rPr>
      <t>S6</t>
    </r>
    <r>
      <rPr>
        <sz val="10"/>
        <rFont val="Arial"/>
        <family val="2"/>
      </rPr>
      <t xml:space="preserve">. </t>
    </r>
  </si>
  <si>
    <r>
      <t xml:space="preserve">Svetilna linija enko kot S6, le dodatno opremljena z AKU modulom z autonomijo </t>
    </r>
    <r>
      <rPr>
        <b/>
        <sz val="10"/>
        <rFont val="Arial"/>
        <family val="2"/>
      </rPr>
      <t>S6aku</t>
    </r>
    <r>
      <rPr>
        <sz val="10"/>
        <rFont val="Arial"/>
        <family val="2"/>
      </rPr>
      <t xml:space="preserve">. </t>
    </r>
  </si>
  <si>
    <r>
      <t xml:space="preserve">Svetilna linija izdelana iz alu profila osnovnih dimenzij 52 x 52 x dolžina mm alu prašno obarvano, spodaj prekrito z difuznim pleksi steklom, opremljeno z elektronsko predstikalno napravo in T5 sijalkami-montaža direktno na strop, kompletno z vsem spojnim in pritrdilnim materialom, k svetilki za doda pritrdilna nosilna U plošča po detajlu projektanta svetlobe, za montažo svetilke med „škarje“. Ustreza tip 71DR121PGC6, oznaka v projektu </t>
    </r>
    <r>
      <rPr>
        <b/>
        <sz val="10"/>
        <rFont val="Arial"/>
        <family val="2"/>
      </rPr>
      <t>S7</t>
    </r>
    <r>
      <rPr>
        <sz val="10"/>
        <rFont val="Arial"/>
        <family val="2"/>
      </rPr>
      <t xml:space="preserve">. </t>
    </r>
  </si>
  <si>
    <r>
      <t>Svetilna linija enko kot S7, le dodatno opremljena z AKU modulom z autonomijo</t>
    </r>
    <r>
      <rPr>
        <b/>
        <sz val="10"/>
        <rFont val="Arial"/>
        <family val="2"/>
      </rPr>
      <t xml:space="preserve"> S7aku</t>
    </r>
    <r>
      <rPr>
        <sz val="10"/>
        <rFont val="Arial"/>
        <family val="2"/>
      </rPr>
      <t xml:space="preserve">. </t>
    </r>
  </si>
  <si>
    <r>
      <t xml:space="preserve">Stropna plafonjera velikih dimenzij premera 450 mm višine 110 mm, kompletno s pločevinastim obodom in brezvijačno pritrjenim pleksi opalnim difuzorjem, opremljena z elektronskimi predstikalnimi napravami in T5-R sijalkami barva svetlobe 3000K. Ustreza 325 41 10 40, 1x55W/830, oznaka v projektu </t>
    </r>
    <r>
      <rPr>
        <b/>
        <sz val="10"/>
        <rFont val="Arial"/>
        <family val="2"/>
      </rPr>
      <t>S8</t>
    </r>
    <r>
      <rPr>
        <sz val="10"/>
        <rFont val="Arial"/>
        <family val="2"/>
      </rPr>
      <t>.</t>
    </r>
  </si>
  <si>
    <r>
      <t xml:space="preserve">Svetilna linija izdelana iz alu profila osnovnih dimenzij 52 x 52 x dolžina mm alu prašno obarvano, spodaj prekrito z difuznim pleksi steklom, opremljeno z elektronsko predstikalno napravo in T5 sijalkami-montaža direktno na strop, kompletno z vsem spojnim in pritrdilnim materialom, k svetilki za doda pritrdilna nosilna U plošča po detajlu projektanta svetlobe, za montažo svetilke med „škarje“. Ustreza tip 71DR128128PGB, oznaka v projektu </t>
    </r>
    <r>
      <rPr>
        <b/>
        <sz val="10"/>
        <rFont val="Arial"/>
        <family val="2"/>
      </rPr>
      <t>S9</t>
    </r>
    <r>
      <rPr>
        <sz val="10"/>
        <rFont val="Arial"/>
        <family val="2"/>
      </rPr>
      <t xml:space="preserve">. </t>
    </r>
  </si>
  <si>
    <r>
      <t xml:space="preserve">Vlagoodporna svetilka za tehnične prostore v zaščiti IP65 kompletno opremljena z elektronsko predstikalno napravo za T8 sijalko 36W/840, Ustreza tip Aquaf II 9650 3020. Oznaka v projektu </t>
    </r>
    <r>
      <rPr>
        <b/>
        <sz val="10"/>
        <rFont val="Arial"/>
        <family val="2"/>
      </rPr>
      <t>S10</t>
    </r>
    <r>
      <rPr>
        <sz val="10"/>
        <rFont val="Arial"/>
        <family val="2"/>
      </rPr>
      <t>.</t>
    </r>
  </si>
  <si>
    <r>
      <t xml:space="preserve">Enako kot S10 le dodatno opremljena za AKU modulom. Oznaka v projektu </t>
    </r>
    <r>
      <rPr>
        <b/>
        <sz val="10"/>
        <rFont val="Arial"/>
        <family val="2"/>
      </rPr>
      <t>S10aku</t>
    </r>
    <r>
      <rPr>
        <sz val="10"/>
        <rFont val="Arial"/>
        <family val="2"/>
      </rPr>
      <t>.</t>
    </r>
  </si>
  <si>
    <r>
      <t xml:space="preserve">Stropna vgradna svetilka zasilne razsvetjave z LED 5W svetlobnim virom, kompletno z inverterjem in baterijo AREA, v pripravnem spoju. Ustreza 9650 3729. Oznaka v projektu </t>
    </r>
    <r>
      <rPr>
        <b/>
        <sz val="10"/>
        <rFont val="Arial"/>
        <family val="2"/>
      </rPr>
      <t>S11</t>
    </r>
    <r>
      <rPr>
        <sz val="10"/>
        <rFont val="Arial"/>
        <family val="2"/>
      </rPr>
      <t xml:space="preserve">. </t>
    </r>
  </si>
  <si>
    <r>
      <t xml:space="preserve">Svetilka varnostne razsvetljave LED z vidnostjo signala 32m s smerjo umika naravnost/dol, v pripravnem spoju s tipskim signalom. Ustreza LYRA tip LR28N10ABR/SDN, Oznaka v projektu </t>
    </r>
    <r>
      <rPr>
        <b/>
        <sz val="10"/>
        <rFont val="Arial"/>
        <family val="2"/>
      </rPr>
      <t>S12</t>
    </r>
    <r>
      <rPr>
        <sz val="10"/>
        <rFont val="Arial"/>
        <family val="2"/>
      </rPr>
      <t>.</t>
    </r>
  </si>
  <si>
    <r>
      <t xml:space="preserve">Svetilka varnostne razsvetljave LED z vidnostjo signala 32m s smerjo umika naravnost/dol, v pripravnem spoju s tipskim signalom. Ustreza LYRA tip LR28N10ABR/SRX, Oznaka v projektu </t>
    </r>
    <r>
      <rPr>
        <b/>
        <sz val="10"/>
        <rFont val="Arial"/>
        <family val="2"/>
      </rPr>
      <t>S13</t>
    </r>
    <r>
      <rPr>
        <sz val="10"/>
        <rFont val="Arial"/>
        <family val="2"/>
      </rPr>
      <t>.</t>
    </r>
  </si>
  <si>
    <r>
      <t xml:space="preserve">Stropna vgradna svetilka zasilne razsvetjave z LED 5W svetlobnim virom SPOT, kompletno z inverterjem in baterijo, v pripravnem spoju. Ustreza 9650 3736. Oznaka v projektu </t>
    </r>
    <r>
      <rPr>
        <b/>
        <sz val="10"/>
        <rFont val="Arial"/>
        <family val="2"/>
      </rPr>
      <t>S14</t>
    </r>
    <r>
      <rPr>
        <sz val="10"/>
        <rFont val="Arial"/>
        <family val="2"/>
      </rPr>
      <t xml:space="preserve">. </t>
    </r>
  </si>
  <si>
    <r>
      <t>Linijska LED linija v profilu 10/15 mm 4,5W/m tip 2900 komplet z alu profilom-vertikala. Oznaka v projektu</t>
    </r>
    <r>
      <rPr>
        <b/>
        <sz val="10"/>
        <rFont val="Arial"/>
        <family val="2"/>
      </rPr>
      <t xml:space="preserve"> L1</t>
    </r>
  </si>
  <si>
    <t>Napajalnik BM 420-100W 230/24V DC</t>
  </si>
  <si>
    <r>
      <t>Linijska LED linija v profilu 15/15 mm 14,4W/m tip 6510 komplet z alu profilom-horizontala. Oznaka v projektu</t>
    </r>
    <r>
      <rPr>
        <b/>
        <sz val="10"/>
        <rFont val="Arial"/>
        <family val="2"/>
      </rPr>
      <t xml:space="preserve"> L2</t>
    </r>
    <r>
      <rPr>
        <sz val="10"/>
        <rFont val="Arial"/>
        <family val="2"/>
      </rPr>
      <t>.</t>
    </r>
  </si>
  <si>
    <r>
      <t>Linijska LED linija v profilu 15/15 mm 14,4W/m tip 3180 komplet z alu profilom-horizontala. Oznaka v projektu</t>
    </r>
    <r>
      <rPr>
        <b/>
        <sz val="10"/>
        <rFont val="Arial"/>
        <family val="2"/>
      </rPr>
      <t xml:space="preserve"> L3.</t>
    </r>
  </si>
  <si>
    <r>
      <t>Linijska LED linija v profilu 15/15 mm 14,4W/m tip 2600 komplet z alu profilom-horizontala. Oznaka v projektu</t>
    </r>
    <r>
      <rPr>
        <b/>
        <sz val="10"/>
        <rFont val="Arial"/>
        <family val="2"/>
      </rPr>
      <t xml:space="preserve"> L4.</t>
    </r>
  </si>
  <si>
    <r>
      <t>Linijska LED linija v profilu 15/15 mm 14,4W/m tip 11870 komplet z alu profilom-horizontala. Oznaka v projektu</t>
    </r>
    <r>
      <rPr>
        <b/>
        <sz val="10"/>
        <rFont val="Arial"/>
        <family val="2"/>
      </rPr>
      <t xml:space="preserve"> L5</t>
    </r>
    <r>
      <rPr>
        <sz val="10"/>
        <rFont val="Arial"/>
        <family val="2"/>
      </rPr>
      <t>.</t>
    </r>
  </si>
  <si>
    <r>
      <t>Linijska LED linija v profilu 15/15 mm 14,4W/m tip 16850 komplet z alu profilom-horizontala. Oznaka v projektu</t>
    </r>
    <r>
      <rPr>
        <b/>
        <sz val="10"/>
        <rFont val="Arial"/>
        <family val="2"/>
      </rPr>
      <t xml:space="preserve"> L6.</t>
    </r>
  </si>
  <si>
    <t xml:space="preserve">Napajalnik BM 420-150W 230/24V DC </t>
  </si>
  <si>
    <t>Napajalnik BM 420-400W 230/24V DC</t>
  </si>
  <si>
    <t>Dobava in montaža nalepke za oznako smeri umika v skladu z SIST 1013</t>
  </si>
  <si>
    <t>Dobava in montaža stropne plafonjere s senzorjem gibanja, steklenim pokrovom in sijalko 1x18W</t>
  </si>
  <si>
    <t>Meritve osvetljenosti delovnih prostorov</t>
  </si>
  <si>
    <t xml:space="preserve">kpl </t>
  </si>
  <si>
    <t>Funkcijski pregled varnostne razsvetljave s strani pooblaščene organizacije in pridobitev potrdila aktivne požarne zaščite-varnostna razsvetljava</t>
  </si>
  <si>
    <t>Drobni material in transportni stroški 5%</t>
  </si>
  <si>
    <t xml:space="preserve">V skladu s predpisi morajo imeti vse svetilke ustrezne  ateste in certifikate. </t>
  </si>
  <si>
    <t>1.3.</t>
  </si>
  <si>
    <t>Razdelilniki</t>
  </si>
  <si>
    <t>Velja za vse razdelilnike:</t>
  </si>
  <si>
    <t>izdelava označb tokokrogov in sponk</t>
  </si>
  <si>
    <t>kabelske uvodnice</t>
  </si>
  <si>
    <t>zatesnitev uvodnic</t>
  </si>
  <si>
    <t>zaščitna prekrivna plošča za preprečitev dotika</t>
  </si>
  <si>
    <t>POK korita za polaganje kablov</t>
  </si>
  <si>
    <t>označba razdelilnika v skladu s predpisi</t>
  </si>
  <si>
    <t>predviden žep za namestitev vezalne sheme razdelilnika</t>
  </si>
  <si>
    <t>izdelava vezalne sheme po dejanskem stanju  in namestitev vezalne sheme v razdelilnik</t>
  </si>
  <si>
    <t>priklop, meritve, preizkus in spuščanje v pogon</t>
  </si>
  <si>
    <r>
      <t xml:space="preserve">Dobava in montaža kovinskega podometnega razdelilnika, za min 71 elementov, IP44, za opremo do 125A, dimenzij 590x610x100mm (za (4x21) 84 elementov), proizvajalca Schrack za mansardo, mrežni del,   </t>
    </r>
    <r>
      <rPr>
        <b/>
        <sz val="10"/>
        <rFont val="Arial"/>
        <family val="2"/>
      </rPr>
      <t>R-M/M</t>
    </r>
    <r>
      <rPr>
        <sz val="10"/>
        <rFont val="Arial"/>
        <family val="2"/>
      </rPr>
      <t>,  bele barve</t>
    </r>
    <r>
      <rPr>
        <b/>
        <sz val="10"/>
        <rFont val="Arial"/>
        <family val="2"/>
      </rPr>
      <t xml:space="preserve"> </t>
    </r>
    <r>
      <rPr>
        <sz val="10"/>
        <rFont val="Arial"/>
        <family val="2"/>
      </rPr>
      <t>z vrati in tipsko ključavnico</t>
    </r>
    <r>
      <rPr>
        <sz val="10"/>
        <rFont val="Arial"/>
        <family val="2"/>
      </rPr>
      <t xml:space="preserve">, kompletno z vso motažno opremo, pokrovi in zbiralkami ter z vgrajeno opremo Schrack:                                      </t>
    </r>
  </si>
  <si>
    <t>R-M/M</t>
  </si>
  <si>
    <t>kovinski podometni razdelilnik, Modul 2000, komplet s čelno ploščo, montažnimi šinami, N in PE sponkami in montažnim materialom dim 590x610x100mm, za 84 elementov, tip 2U12, Schrack</t>
  </si>
  <si>
    <t>nizkonapetostno tropolno bremensko ločilno stikalo, kot MC1 80A, 400V, za na montažno letev</t>
  </si>
  <si>
    <t>instalacijski odklopnik, 10kA</t>
  </si>
  <si>
    <t>enopolni 6A, B</t>
  </si>
  <si>
    <t>enopolni 10A, B, C</t>
  </si>
  <si>
    <t>enopolni 16A, B</t>
  </si>
  <si>
    <t>tripolni 25A, C</t>
  </si>
  <si>
    <t>tropolni odklopnik TYTAN komplet z varovalnimi elementi za montažo na letev</t>
  </si>
  <si>
    <t>3x25A</t>
  </si>
  <si>
    <t>dvopolno zaščitno stikalo na diferenčni tok z nadtokovno zaščito KZS-2M 10A, 0,03A, B</t>
  </si>
  <si>
    <t>rele za montažo na letev, komplet z priborom, RT424024, 2 preklopna kontakta, 1NO, 1DO, 24V, DC</t>
  </si>
  <si>
    <t>izklopno stikalo SV116, 1p, 16A, 230V, rdeče barve</t>
  </si>
  <si>
    <t>izklopno tipkalo BZ106410, 1p, 16A, 230V, rdeče barve, montirano na letev</t>
  </si>
  <si>
    <t>ločilni TR za montažo na letev  BZ32678,  230/24V, 30VA</t>
  </si>
  <si>
    <t>prenapetostni odvodnik 40 kA,  320V, razred C, tip Protec C</t>
  </si>
  <si>
    <t xml:space="preserve">bakrene zbiralnice </t>
  </si>
  <si>
    <t>vrstne sponke, uvodnice, napisne ploščice, drobni in vezni material</t>
  </si>
  <si>
    <t>skupaj</t>
  </si>
  <si>
    <r>
      <t xml:space="preserve">Dobava in montaža kovinskega podometnega razdelilnika, za min 21 elementov, IP44, za opremo do 125A, dimenzij 590x380x100mm (za (4x12) 48 elementov), proizvajalca Schrack za mansardo, UPS del,      </t>
    </r>
    <r>
      <rPr>
        <b/>
        <sz val="10"/>
        <rFont val="Arial"/>
        <family val="2"/>
      </rPr>
      <t>R-M/U</t>
    </r>
    <r>
      <rPr>
        <sz val="10"/>
        <rFont val="Arial"/>
        <family val="2"/>
      </rPr>
      <t>,  bele barve</t>
    </r>
    <r>
      <rPr>
        <b/>
        <sz val="10"/>
        <rFont val="Arial"/>
        <family val="2"/>
      </rPr>
      <t xml:space="preserve"> </t>
    </r>
    <r>
      <rPr>
        <sz val="10"/>
        <rFont val="Arial"/>
        <family val="2"/>
      </rPr>
      <t>z vrati in tipsko ključavnico</t>
    </r>
    <r>
      <rPr>
        <sz val="10"/>
        <rFont val="Arial"/>
        <family val="2"/>
      </rPr>
      <t xml:space="preserve">, kompletno z vso motažno opremo, pokrovi in zbiralkami ter z vgrajeno opremo Schrack:                                      </t>
    </r>
  </si>
  <si>
    <t>R-M/U</t>
  </si>
  <si>
    <t>kovinski podometni razdelilnik, Modul 2000, komplet s čelno ploščo, montažnimi šinami, N in PE sponkami in montažnim materialom dim 590x380x100mm, za 48 elementov, tip 1U12, Schrack</t>
  </si>
  <si>
    <t>štiripolno izbirno glavno stikalo 1-0-2, KG 40, K950V21, 4p, 40A za montažo na letev, 400V</t>
  </si>
  <si>
    <t>instalacijski odklopnik 10 kA</t>
  </si>
  <si>
    <t>enopolni 16 A, B</t>
  </si>
  <si>
    <t>Dobava in montaža podometne doze s pokrovom dim. 396x152X70mm, kompletno z zbiralnico za izenačitev potenciala, GIP-M</t>
  </si>
  <si>
    <t>OPOMBA:</t>
  </si>
  <si>
    <t>UPS naprava ni predmet načrta</t>
  </si>
  <si>
    <t>KOMUNIKACIJSKE INSTALACIJE</t>
  </si>
  <si>
    <t>2.1.</t>
  </si>
  <si>
    <t>UNIVERZALNO OŽIČENJE</t>
  </si>
  <si>
    <t>Priključni panel, s 24. priključki RJ45 kat.6, za zaključitev UTP kabla, vgrajen v obstoječe komunikacijsko vozlišče, komplet</t>
  </si>
  <si>
    <t>Organizator ožičenja višine 1HE</t>
  </si>
  <si>
    <t>Prevezovalni kabel, dolžine 1m, tovarniško izdelan, na obeh konceh priključek RJ45</t>
  </si>
  <si>
    <t>Priključni kabel, dolžine 3m, tovarniško izdelan, na obeh konceh priključek RJ45</t>
  </si>
  <si>
    <t>Dobava in montaža kabla UTP 4x2x23 AWG, kat.6, uvlečen v talni kanal, parapetni kanal in delno v instalacijsko cev</t>
  </si>
  <si>
    <t>Dobava in montaža I.C. cevi položenimi v tlak</t>
  </si>
  <si>
    <r>
      <t>Φ</t>
    </r>
    <r>
      <rPr>
        <sz val="10"/>
        <rFont val="Arial"/>
        <family val="2"/>
      </rPr>
      <t xml:space="preserve">  23 mm                  </t>
    </r>
  </si>
  <si>
    <t>Dobava in montaža zaprtih talnih instalacijskih kanalov, kompletno z montažnim in spojnim materialom, zaključnimi, izvodnimi in križiščnimi elementi za montažo v montažni pod, ELBA</t>
  </si>
  <si>
    <t>TKZ-2P 250/38, 250x38x2000mm</t>
  </si>
  <si>
    <t>Dobava in montaža podatkovne vtičnice RJ45 kat.6-dvojna, s protiprašnim pokrovom, za zaključitev UTP kabla, za vgradnjo v talno dozo, komplet</t>
  </si>
  <si>
    <t>Dobava in montaža podatkovne vtičnice RJ45 kat.6-dvojna, s protiprašnim pokrovom, za zaključitev UTP kabla, za vgradnjo v parapetni kanal, komplet z dozo in pokrovom</t>
  </si>
  <si>
    <t>Dobava in montaža podatkovne vtičnice RJ45 kat.6-dvojna, s protiprašnim pokrovom, za zaključitev UTP kabla, za podometno montažo, komplet s p/o dozo</t>
  </si>
  <si>
    <t>Dobava in montaža podatkovne vtičnice RJ45 kat.6-enojna, s protiprašnim pokrovom, za zaključitev UTP kabla, za podometno montažo, komplet s p/o dozo</t>
  </si>
  <si>
    <r>
      <t>Ozemljitev priključnih panelov z vodnikom H07Z-K 6mm</t>
    </r>
    <r>
      <rPr>
        <vertAlign val="superscript"/>
        <sz val="10"/>
        <rFont val="Arial"/>
        <family val="2"/>
      </rPr>
      <t>2</t>
    </r>
    <r>
      <rPr>
        <sz val="10"/>
        <rFont val="Arial"/>
        <family val="2"/>
      </rPr>
      <t xml:space="preserve"> </t>
    </r>
  </si>
  <si>
    <t>Preizkus in meritve instalacije</t>
  </si>
  <si>
    <t xml:space="preserve">Drobni material </t>
  </si>
  <si>
    <t>2.2.</t>
  </si>
  <si>
    <t>JAVLJANJE POŽARA</t>
  </si>
  <si>
    <t>Dobava in montaža adresnega optičnega dimnega javljalnika požara</t>
  </si>
  <si>
    <t>FDO221 Siemens</t>
  </si>
  <si>
    <t>Dobava in montaža adresnega termičnega  javljalnika požara</t>
  </si>
  <si>
    <t>FDT221 Siemens</t>
  </si>
  <si>
    <t>Dobava in montaža podnožja avtomatskega adresnega javljalnika, z izolatorjem zanke</t>
  </si>
  <si>
    <t>FDB221 Siemens</t>
  </si>
  <si>
    <t>Dobava in montaža adresnega ročnega  javljalnika požara (ohišje rdeče barve, elektronika-direktni način proženja)</t>
  </si>
  <si>
    <t>FDME221 Siemens</t>
  </si>
  <si>
    <t>Dobava in montaža napisne ploščice, za vsak posamezni avtomatski javljalnik</t>
  </si>
  <si>
    <t>FDBZ291 Siemens</t>
  </si>
  <si>
    <t>Dobava in montaža adresnega vmesnika, za krmiljenje in nadzor odprtosti požarnih loput, 4x izhod / 4x vhod; relejski izhodi 4 A, PVC n/o ohišje, komplet z releji, sponkami in ožičenjem</t>
  </si>
  <si>
    <t>FDCIO222 Siemens</t>
  </si>
  <si>
    <t>Dobava in montaža adresnega vmesnika, za krmiljenje alarmne sirene, 1x izhod / 1x vhod; relejski izhodi 2 A, PVC n/o ohišje, komplet z releji, sponkami in ožičenjem</t>
  </si>
  <si>
    <t>FDCIO221 Siemens</t>
  </si>
  <si>
    <t>Dobava in montaža notranje alarmne sirene, ohišje rdeče barve, 24 VDC, 112 dB</t>
  </si>
  <si>
    <t>B/SE-24 Siemens</t>
  </si>
  <si>
    <t>Dobava in montaža nalepke z oznako alarmne sirene</t>
  </si>
  <si>
    <t>Dobava in montaža nalepke z oznako ročnega javljalnika</t>
  </si>
  <si>
    <t>Dobava in montaža kabla uvlečenega v instalacijske cevi vgrajene v strop in steno</t>
  </si>
  <si>
    <t xml:space="preserve"> </t>
  </si>
  <si>
    <t>JB-Y(St)Y 1x2x0,8mm</t>
  </si>
  <si>
    <t xml:space="preserve">NHXH E30 3x2,5mm2 </t>
  </si>
  <si>
    <t>NYM-J 3x1,5mm2</t>
  </si>
  <si>
    <t>Enostavne objemke za pritrditev požarnega kabla, enaka požarna odpornost kot kabel,</t>
  </si>
  <si>
    <t>komplet</t>
  </si>
  <si>
    <t>Požarnoodporna podometna doza, E30, za prehod kabla skozi požarnoodporno steno, za ročni javljalnik požara, KAISER</t>
  </si>
  <si>
    <t>Dobava in montaža I.C. cevi položenih v strop in stene</t>
  </si>
  <si>
    <r>
      <t>Φ</t>
    </r>
    <r>
      <rPr>
        <sz val="10"/>
        <rFont val="Arial"/>
        <family val="2"/>
      </rPr>
      <t xml:space="preserve">  16 mm                  </t>
    </r>
  </si>
  <si>
    <t>Dobava in montaža PIROTERM požarno odpornega kita PYROEXPANA, 300 ml za zatesnenje prehodov kablov med požarnimi conami</t>
  </si>
  <si>
    <t>Dobava in montaža PIROTERM  blazinic,  kompletno s certifikatom o ustrezni tesnitvi požarnega prehoda</t>
  </si>
  <si>
    <t>Funkcijski pregled sistema s strani pooblaščene organizacije in pridobitev Potrdila o brezhibnem delovanju vgrajenega sistema</t>
  </si>
  <si>
    <t>Instalacija opreme na že izvedeno kabelsko instalacijo in montirana podnožja, nastavitve, programiranje, preizkus in zagon sistema, usposabljanje uporabnika, sodelovanje pri pridobivanju Potrdila o brezhibnem delovanju</t>
  </si>
  <si>
    <t>Izdelava projektne dokumentacije PID</t>
  </si>
  <si>
    <t>Ostalo</t>
  </si>
  <si>
    <t>Dobava in montaža napajalnega kabla NYY, NYY-J  uvlečenega v dvižni jašek</t>
  </si>
  <si>
    <r>
      <t>NYY-J 5 x 16 mm</t>
    </r>
    <r>
      <rPr>
        <vertAlign val="superscript"/>
        <sz val="10"/>
        <rFont val="Arial"/>
        <family val="2"/>
      </rPr>
      <t xml:space="preserve">2 </t>
    </r>
    <r>
      <rPr>
        <sz val="10"/>
        <rFont val="Arial"/>
        <family val="2"/>
      </rPr>
      <t xml:space="preserve">  (dovod UPS)</t>
    </r>
  </si>
  <si>
    <r>
      <t>NYY-J 5 x 25 mm</t>
    </r>
    <r>
      <rPr>
        <vertAlign val="superscript"/>
        <sz val="10"/>
        <rFont val="Arial"/>
        <family val="2"/>
      </rPr>
      <t>2</t>
    </r>
    <r>
      <rPr>
        <sz val="10"/>
        <rFont val="Arial"/>
        <family val="2"/>
      </rPr>
      <t xml:space="preserve"> (dovod mreža)</t>
    </r>
  </si>
  <si>
    <t>Priključitev kabla za napajanje razdelilnika mansarde v obstoječem razdelilniku</t>
  </si>
  <si>
    <t>Prilagoditev in dograditev kompenzacijske naprave glede na spremembo jalovega toka</t>
  </si>
  <si>
    <t>Dobava in montaža kabla TK 59  25x4x0,6mm, položenega po obstoječih trasah od obstoječega glavnega delilnika do obstoječega komunikacijskega vozlišča</t>
  </si>
  <si>
    <t>Ureditev in prilagoditev strelovodne instalacije na strehi</t>
  </si>
  <si>
    <t>Dobava in montaža zančne kartice za eno adresno zanko s 126. adresami, dograjena v obstoječo požarno centralo</t>
  </si>
  <si>
    <t>Dobava in montaža kabla položenega na enostavne objemke</t>
  </si>
  <si>
    <t>JE-H(St)HBD E30 1x2x0,8mm</t>
  </si>
  <si>
    <t>REKAPITULACIJA STROŠKOV</t>
  </si>
  <si>
    <t xml:space="preserve">Instalacijski material </t>
  </si>
  <si>
    <t>Univerzalno ožičenje</t>
  </si>
  <si>
    <t>Javljanje požara</t>
  </si>
  <si>
    <t>Dela izven meje projekta</t>
  </si>
  <si>
    <t>Izdelava PID projekne dokumentacije</t>
  </si>
  <si>
    <t>izpolni</t>
  </si>
  <si>
    <t>Spuščanje v pogon</t>
  </si>
  <si>
    <t>Transportni in manipulativni stroški 3%</t>
  </si>
  <si>
    <t>Gradbena dela (preboji,...) so zajeti v popisu arhitekture</t>
  </si>
  <si>
    <t>V skladu s predpisi morajo imeti vsi vgrajeni materiali in naprave ustrezne slovenske ateste in certifikate</t>
  </si>
  <si>
    <t>umivalnik CATALANO ZERO 60 (širine 60 x globine 50 cm) v beli barvi,</t>
  </si>
  <si>
    <t>medeninastim pokromanim odtočnim ventilom f 32 mm s čepom na verižici,</t>
  </si>
  <si>
    <t>medeninastim pokromanim "S" sifonom f 32 z zidno rozeto,</t>
  </si>
  <si>
    <t>kotnim regulirnim ventilom DN 15, vključno z zidno rozeto in pokromano fleksibilno cevjo Ć 10 mm, dolžine cca. 40 cm,</t>
  </si>
  <si>
    <t>odtokom f110;</t>
  </si>
  <si>
    <t>izdelave PVC priključka Ć 50 pred montažo korita zaščitenega s čepom,</t>
  </si>
  <si>
    <t>Ø 50</t>
  </si>
  <si>
    <t>Ø 75</t>
  </si>
  <si>
    <t>Ø 110</t>
  </si>
  <si>
    <t>PVC zaščitna kapa, z vsem pritrdilnim in tesnilnim materialom.</t>
  </si>
  <si>
    <r>
      <t xml:space="preserve">Zapolnitev prostora ob kapeh strehe s toplotno izolacijo Knauf insulation Unifit 035. Poraba toplotne izolacije do </t>
    </r>
    <r>
      <rPr>
        <u val="single"/>
        <sz val="10"/>
        <rFont val="Arial"/>
        <family val="2"/>
      </rPr>
      <t>0,30 m3/m1</t>
    </r>
    <r>
      <rPr>
        <sz val="10"/>
        <rFont val="Arial"/>
        <family val="2"/>
      </rPr>
      <t>.</t>
    </r>
  </si>
  <si>
    <r>
      <t xml:space="preserve">Izdelava mansardne obloge ravnega in poševnega dela ostrešja s polaganjem toplotne izolacije Knauf insulation Unifit 035 debeline 140 mm + 80 mm, kovinske konstrukcije, parozaporne folije in montažo plošč RB 2x12,5 mm tip . Bandažirano v kvaliteti Q2. Stropne obloge oznake </t>
    </r>
    <r>
      <rPr>
        <b/>
        <sz val="10"/>
        <rFont val="Arial"/>
        <family val="2"/>
      </rPr>
      <t>STR1</t>
    </r>
  </si>
  <si>
    <r>
      <t xml:space="preserve">Stenska obloga iz MK plošč deb. 1x12,5 mm s podkonstrukcijo iz pocinkanih profilov iz jeklene pločevine deb 100 mm, pritrjevanje tesnilnih trakov pod distančniki, pritrjena z direktnimi profili, parozaporna folija, s polaganjem toplotne izolacije Knauf insulation Unifit 035 deb.180mm + 60 mm. Bandažirano v kvaliteti Q2.Obloge oznake </t>
    </r>
    <r>
      <rPr>
        <b/>
        <sz val="10"/>
        <rFont val="Arial"/>
        <family val="2"/>
      </rPr>
      <t>Z1</t>
    </r>
  </si>
  <si>
    <r>
      <t xml:space="preserve">Stenska obloga iz MK plošč deb. 1x12,5 mm s podkonstrukcijo iz pocinkanih profilov iz jeklene pločevine deb 100 mm, pritrjevanje tesnilnih trakov pod distančniki, pritrjena z direktnimi profili, parozaporna folija, s polaganjem toplotne izolacije Knauf insulation Unifit 035 deb.100mm + 60 mm. Bandažirano v kvaliteti Q2.Obloge oznake </t>
    </r>
    <r>
      <rPr>
        <b/>
        <sz val="10"/>
        <rFont val="Arial"/>
        <family val="2"/>
      </rPr>
      <t>Z2</t>
    </r>
  </si>
  <si>
    <r>
      <t xml:space="preserve">Izdelava predelne stene debeline 125 mm, enojna kovinska podkonstrukcija deb. 70 mm, obojestranska dvoslojna obloga z MK ploščami deb. 12,5 mm, samonosna izolacija deb 50 mm, zvočna izolativnost Rw 52 dB, bandažirano v kvaliteti Q2, višina stene do 4,00m.Oznaka stene </t>
    </r>
    <r>
      <rPr>
        <b/>
        <sz val="10"/>
        <rFont val="Arial"/>
        <family val="2"/>
      </rPr>
      <t>Z3</t>
    </r>
  </si>
  <si>
    <r>
      <t xml:space="preserve">Izdelava predelne stene debeline 125 mm, enojna kovinska podkonstrukcija deb. 75 mm, obojestranska dvoslojna obloga z MK ognjevarnimi ploščami deb. 12,5 mm, samonosna izolacija deb 50 mm, zvočna izolativnost Rw 52 dB, bandažirano v kvaliteti Q2, višina stene do 3,20m.Oznaka stene </t>
    </r>
    <r>
      <rPr>
        <b/>
        <sz val="10"/>
        <rFont val="Arial"/>
        <family val="2"/>
      </rPr>
      <t>Z4. Stene R60 min.</t>
    </r>
  </si>
  <si>
    <r>
      <t xml:space="preserve">Izdelava predelne stene debeline 155 mm, sistem knauf W115, dvojna kovinska podkonstrukcija deb. 75 mm + 75 mm, obojestranska dvoslojna obloga z MK ploščami deb. 12,5 mm, samonosna izolacija deb 2 x 50 mm, zvočna izolativnost Rw 64 dB, bandažirano v kvaliteti Q3, višina stene do 4,00m. Oznaka stene </t>
    </r>
    <r>
      <rPr>
        <b/>
        <sz val="10"/>
        <rFont val="Arial"/>
        <family val="2"/>
      </rPr>
      <t>Z5</t>
    </r>
  </si>
  <si>
    <r>
      <t xml:space="preserve">Izdelava predelne stene debeline 200 mm, iz siporeks zidakov, gostote 115 kg/m3. Oznaka stene </t>
    </r>
    <r>
      <rPr>
        <b/>
        <sz val="10"/>
        <rFont val="Arial"/>
        <family val="2"/>
      </rPr>
      <t>Z6</t>
    </r>
  </si>
  <si>
    <r>
      <t xml:space="preserve">Izdelava oblog/mask lesenih leg in izdelava škatel za difuzno svetlobo v stropu (police za luči).Obloge 150/350mm. </t>
    </r>
    <r>
      <rPr>
        <b/>
        <sz val="10"/>
        <rFont val="Arial"/>
        <family val="2"/>
      </rPr>
      <t>Glej detajl D2.</t>
    </r>
  </si>
  <si>
    <r>
      <t xml:space="preserve">Doplačilo za izdelavo jeklene nosilne konstrukcije. </t>
    </r>
    <r>
      <rPr>
        <b/>
        <sz val="10"/>
        <rFont val="Arial"/>
        <family val="2"/>
      </rPr>
      <t>Glej detajl D1</t>
    </r>
    <r>
      <rPr>
        <sz val="10"/>
        <rFont val="Arial"/>
        <family val="2"/>
      </rPr>
      <t>.</t>
    </r>
  </si>
  <si>
    <r>
      <rPr>
        <b/>
        <sz val="10"/>
        <rFont val="Arial"/>
        <family val="2"/>
      </rPr>
      <t xml:space="preserve">Steklene stene brez protipožarnih pogojev:
</t>
    </r>
    <r>
      <rPr>
        <sz val="10"/>
        <rFont val="Arial"/>
        <family val="2"/>
      </rPr>
      <t xml:space="preserve">
predelna stena z vrati dimenzije 285cm x 257 cm je deljena na tri polja, v srednjem polju so vrata v alu okvirju, opremljena so s kljuko, ključavnico in tremi nasadili, zasteklitev je izvedena z varnostnim kaljenim steklom debeline 10mm ESG, stranska stekla so vpeta v minimalne alu profile, zgornji horizontalni (razširitveni) profil je višine 10cm, barva profilov črna RAL 9005, mat, strukturno, kljuka po izboru na podlagi vzorca oz. sistemska SCHUCO v barvi okvirja ali srebrna, steklo prozorno + delno poleljeno z dekorativno folijo (gledati sheme steklenih sten). Zvočna izolativnost vrat je 34dB.
OPOMBA: barva minimalnih profilov za stranska polja je bela RAL9010
</t>
    </r>
  </si>
  <si>
    <r>
      <rPr>
        <b/>
        <sz val="10"/>
        <rFont val="Arial"/>
        <family val="2"/>
      </rPr>
      <t xml:space="preserve">Steklene stene s protipožarnimi pogoji:
</t>
    </r>
    <r>
      <rPr>
        <sz val="10"/>
        <rFont val="Arial"/>
        <family val="2"/>
      </rPr>
      <t xml:space="preserve">
požarna stena z vrati, dimenzija stene je 195cm x 253cm, zahtevana požarna odpornost 30min, stena je izdelana iz alu sistema Shüco ADS 80 FR 30 in zastekljena z enoslojnim požarnimo varnim steklom - zgornji horizontalni (razširitveni) profil je višine 10cm, barva profilov črna RAL 9005, mat, strukturno, kljuka po izboru na podlagi vzorca oz. sistemska SCHUCO v barvi okvirja ali srebrna, steklo prozorno.
OPOMBA: barva minimalnih profilov za stranska polja je bela RAL9010</t>
    </r>
  </si>
  <si>
    <t>GRADBENA DELA SKUPAJ:</t>
  </si>
  <si>
    <t>Tlaki skupaj:</t>
  </si>
  <si>
    <t>Ključavničarska dela skupaj:</t>
  </si>
  <si>
    <t>Mavčno kartonska dela skupaj:</t>
  </si>
  <si>
    <t>Slikopleskarska dela skupaj:</t>
  </si>
  <si>
    <t>Alu steklene stene skupaj:</t>
  </si>
  <si>
    <t>Vrata skupaj:</t>
  </si>
  <si>
    <t>Grafična aplikacija skupaj:</t>
  </si>
  <si>
    <t>OBRTNIŠKA DELA SKUPAJ:</t>
  </si>
  <si>
    <r>
      <rPr>
        <b/>
        <sz val="10"/>
        <rFont val="Arial"/>
        <family val="2"/>
      </rPr>
      <t xml:space="preserve">Črna navojna cev za razvod ogrevne vode </t>
    </r>
    <r>
      <rPr>
        <sz val="10"/>
        <rFont val="Arial"/>
        <family val="2"/>
      </rPr>
      <t>po DIN2440 skupaj z varilnimi loki, pritrdilnim materialom, držali, dodatkom na odrez in montažo.</t>
    </r>
  </si>
  <si>
    <r>
      <t xml:space="preserve">Toplotna izolacija razvoda </t>
    </r>
    <r>
      <rPr>
        <b/>
        <sz val="10"/>
        <rFont val="Arial"/>
        <family val="2"/>
      </rPr>
      <t>ogrevne vode</t>
    </r>
    <r>
      <rPr>
        <sz val="10"/>
        <rFont val="Arial"/>
        <family val="2"/>
      </rPr>
      <t xml:space="preserve"> s cevno izolacijo debeline 32</t>
    </r>
    <r>
      <rPr>
        <b/>
        <sz val="10"/>
        <rFont val="Arial"/>
        <family val="2"/>
      </rPr>
      <t xml:space="preserve"> mm</t>
    </r>
    <r>
      <rPr>
        <sz val="10"/>
        <rFont val="Arial"/>
        <family val="2"/>
      </rPr>
      <t xml:space="preserve"> </t>
    </r>
    <r>
      <rPr>
        <b/>
        <sz val="10"/>
        <rFont val="Arial"/>
        <family val="2"/>
      </rPr>
      <t>(ustreza Armacell Armaflex AC oz. proizvod drugega proizvajalca enakih ali boljših karakteristik.)</t>
    </r>
    <r>
      <rPr>
        <sz val="10"/>
        <rFont val="Arial"/>
        <family val="2"/>
      </rPr>
      <t>, z naslednjimi karakteristikami:</t>
    </r>
  </si>
  <si>
    <r>
      <rPr>
        <b/>
        <sz val="10"/>
        <rFont val="Arial"/>
        <family val="2"/>
      </rPr>
      <t xml:space="preserve">Uponor Unipipe MLCP večplastna cev </t>
    </r>
    <r>
      <rPr>
        <b/>
        <sz val="10"/>
        <color indexed="8"/>
        <rFont val="Arial"/>
        <family val="2"/>
      </rPr>
      <t>v palicah</t>
    </r>
    <r>
      <rPr>
        <sz val="10"/>
        <color indexed="8"/>
        <rFont val="Arial"/>
        <family val="2"/>
      </rPr>
      <t xml:space="preserve"> dolžine 5 m. Difuzijsko tesna večplastna cev (sestavljena iz:PE-RT-vezni sloj-vzdolžno prekrivno varjen aluminij-vezni sloj-PE-RT). Normanlno vnetljiva, klasifikacija materiala B2 skladno s standardom DIN4102. Mak. temp. 95°C pri trajni obratovalni temp. 70°C. Vključno z vsemi fazonskimi kosi oziroma potrebnimi PF kosi (T kos – enakokraki, reducirnimi kosi, kolena 90°, kolena 45°... itd.), z vsem pritrdilnim in tesnilnim materialom, takoj po montaži zaščitene s cementno malto.</t>
    </r>
  </si>
  <si>
    <r>
      <rPr>
        <b/>
        <sz val="10"/>
        <rFont val="Arial"/>
        <family val="2"/>
      </rPr>
      <t>Toplotna izolacija razvoda ogrevne vode</t>
    </r>
    <r>
      <rPr>
        <sz val="10"/>
        <rFont val="Arial"/>
        <family val="2"/>
      </rPr>
      <t xml:space="preserve"> s cevno izolacijo debeline 13 mm </t>
    </r>
    <r>
      <rPr>
        <b/>
        <i/>
        <sz val="10"/>
        <rFont val="Arial"/>
        <family val="2"/>
      </rPr>
      <t>(ustreza Armacell Armaflex AC oz. proizvod drugega proizvajalca enakih ali boljših karakteristik.)</t>
    </r>
    <r>
      <rPr>
        <sz val="10"/>
        <rFont val="Arial"/>
        <family val="2"/>
      </rPr>
      <t>, z naslednjimi karakteristikami:</t>
    </r>
  </si>
  <si>
    <r>
      <rPr>
        <b/>
        <sz val="10"/>
        <rFont val="Arial"/>
        <family val="2"/>
      </rPr>
      <t>UPONOR Unipipe MLC cev za talno ogrevanje</t>
    </r>
    <r>
      <rPr>
        <sz val="10"/>
        <rFont val="Arial"/>
        <family val="2"/>
      </rPr>
      <t>. Difuzijsko tesna večplastna cev (sestavljena iz: PE-RT-vezni sloj-vzdolžno prekrivno varjen aluminij-vezni sloj-PE-RT). Normanlno vnetljiva, klasifikacija materiala B2 skladno s standardom DIN4102. Maks. obratovalni tlak 6 bar pri trajni obratovalni temp. 60°C. Dobavljeno z vsem pritrdilnim in tesnilnim materialom.</t>
    </r>
  </si>
  <si>
    <r>
      <rPr>
        <b/>
        <sz val="10"/>
        <rFont val="Arial"/>
        <family val="2"/>
      </rPr>
      <t>Razdelilec iz nerjavečega jekla z merilcem pretoka Uponor</t>
    </r>
    <r>
      <rPr>
        <sz val="10"/>
        <rFont val="Arial"/>
        <family val="2"/>
      </rPr>
      <t>, za talno ogrevanje, opremljen s priključno matico z notranjim navojem G1 in ploščatim tesnilom; na eni strani z vrtljivo polnilno izpustno pipo in odzračevalno pipo, za priključitev cevi, vključno s slepo matico 3/4. Priključek ogrevalne zanke z zunanjim navojem 3/4 z eurokonusom v skladu s standardom DIN V 3838 za priključitev odgovarjujočih Uponor vijačnih spojk z eurokonusom. Dovodni razdelilec z merilci pretoka za nastavljanje in zapiranje posameznih zank. Povratni razdelilec s termostatskimi nastavki in plastično glavo za odpiranje. Razdelilci namontirani na posebnih nosilcih z zvočno-izolativnimi držali. Dobavljeno z vsem pritrdilnim in tesnilnim materialom.</t>
    </r>
  </si>
  <si>
    <r>
      <rPr>
        <b/>
        <sz val="10"/>
        <rFont val="Arial"/>
        <family val="2"/>
      </rPr>
      <t>Podometna razdelilna omarica za talno ogrevanje</t>
    </r>
    <r>
      <rPr>
        <sz val="10"/>
        <rFont val="Arial"/>
        <family val="2"/>
      </rPr>
      <t>, izdelan iz galvansko zaščitene jeklene pločevine. Vsi vidni deli so praškasto pobarvani v beli barvi (RAL 9010), z vsem vgradnim materialom z vgradno globino 120-180 mm in nastavljivo višino 820-910 mm.</t>
    </r>
  </si>
  <si>
    <r>
      <rPr>
        <b/>
        <sz val="10"/>
        <rFont val="Arial"/>
        <family val="2"/>
      </rPr>
      <t>Uponor regulacijska postaja 23A</t>
    </r>
    <r>
      <rPr>
        <sz val="10"/>
        <rFont val="Arial"/>
        <family val="2"/>
      </rPr>
      <t>, črpalčna enota s termostatom in črpalko energetske učinkovitosti razreda A,
- termostat s kapilarnim tipalom (20-55°C) za dovodno temperaturo,
- črpalka Grundfos Alpha 2L 15-60 0,1-2,4 m³/h, H: 4-0,9m
- termostatski ventil na dovodu: kvs R2660,9 m³/h
- balansirni ventil na povratku: kvs 2,0 m³/h
- sekundarni priključek G1A, za priklop na Uponorjeve razdelilce za talno ogrevanje
10kW, maks. 90°C na primarnem vodu, maksimalno 55°C na sekundarnem vodu,
maksimalno 10 barov, z vsem pritrdilnim in tesnilnim materialom, dobavo in montažo.</t>
    </r>
  </si>
  <si>
    <r>
      <rPr>
        <b/>
        <sz val="10"/>
        <rFont val="Arial"/>
        <family val="2"/>
      </rPr>
      <t>Sobni termostat T-35</t>
    </r>
    <r>
      <rPr>
        <sz val="10"/>
        <rFont val="Arial"/>
        <family val="2"/>
      </rPr>
      <t xml:space="preserve"> za priklop na priključni modul z vrtljivim gumbom za nastavljanje temperature, z vsem pritrdilnim in tesnilnim materialom, dobavo in montažo.</t>
    </r>
  </si>
  <si>
    <r>
      <t xml:space="preserve">Dobava in montaža </t>
    </r>
    <r>
      <rPr>
        <b/>
        <sz val="10"/>
        <rFont val="Arial"/>
        <family val="2"/>
      </rPr>
      <t>priključnega modula</t>
    </r>
    <r>
      <rPr>
        <sz val="10"/>
        <rFont val="Arial"/>
        <family val="2"/>
      </rPr>
      <t>, za enostavno in hitro priključitev sobnih termostatov in termopogonov, za vgradnjo v razdelilno omarico, z vsem pritrdilnim in tesnilnim materialom.</t>
    </r>
  </si>
  <si>
    <r>
      <t>Termopogon 24V</t>
    </r>
    <r>
      <rPr>
        <sz val="10"/>
        <rFont val="Arial"/>
        <family val="2"/>
      </rPr>
      <t>, za vgradnjo na Uponor nerjavne (INOX) razdelilce , z vsem pritrdilnim in tesnilnim materialom.</t>
    </r>
  </si>
  <si>
    <r>
      <rPr>
        <b/>
        <sz val="10"/>
        <rFont val="Arial"/>
        <family val="2"/>
      </rPr>
      <t>Uponor pritrdilna plošča z izolacijo ND 11</t>
    </r>
    <r>
      <rPr>
        <sz val="10"/>
        <rFont val="Arial"/>
        <family val="2"/>
      </rPr>
      <t>, za talno ogrevanje v nadstropju. Izdelana je iz ekspandiranega poliestra, ki je prekrit s črno polistirensko folijo skladno s standardom DIN EN 13163. Klasifikacija materiala B2, skladno s standardom DIN 4102, brez CFC. Toplotna upornost pri prehodu toplote: 0,275 m2.K/W.</t>
    </r>
  </si>
  <si>
    <r>
      <t>m</t>
    </r>
    <r>
      <rPr>
        <vertAlign val="superscript"/>
        <sz val="10"/>
        <rFont val="Arial"/>
        <family val="2"/>
      </rPr>
      <t>2</t>
    </r>
  </si>
  <si>
    <r>
      <rPr>
        <b/>
        <sz val="10"/>
        <rFont val="Arial"/>
        <family val="2"/>
      </rPr>
      <t>Uponor dvostranski trakovi</t>
    </r>
    <r>
      <rPr>
        <sz val="10"/>
        <rFont val="Arial"/>
        <family val="2"/>
      </rPr>
      <t xml:space="preserve">. Ozek trak folije s čepki v dveh vrstah za priključitev ostankov  pritrdilnih plošč ND 11 in Nd 30-2. Material: črna, globoko vlečena PS folija. Klasifikacija materiala B2, skladno s standardom DIN 4102, brez CFC. </t>
    </r>
    <r>
      <rPr>
        <b/>
        <sz val="10"/>
        <rFont val="Arial"/>
        <family val="2"/>
      </rPr>
      <t>Dolžino določi izvajalec talnega ogrevanja, glede na potrebo</t>
    </r>
    <r>
      <rPr>
        <sz val="10"/>
        <rFont val="Arial"/>
        <family val="2"/>
      </rPr>
      <t>.</t>
    </r>
  </si>
  <si>
    <r>
      <rPr>
        <b/>
        <sz val="10"/>
        <rFont val="Arial"/>
        <family val="2"/>
      </rPr>
      <t>Uponor dodatek za estrih VD450</t>
    </r>
    <r>
      <rPr>
        <sz val="10"/>
        <rFont val="Arial"/>
        <family val="2"/>
      </rPr>
      <t>, za uporabo s cementnimi estrihi, homogenizira in izboljša kvaliteto materiala kot tudi izboljša toplotno prevodnost. Čas vezanja in sušenja 21 dni.</t>
    </r>
  </si>
  <si>
    <t>OGREVANJE SKUPAJ:</t>
  </si>
  <si>
    <t>HLAJENJE SKUPAJ:</t>
  </si>
  <si>
    <r>
      <rPr>
        <b/>
        <sz val="10"/>
        <rFont val="Arial"/>
        <family val="2"/>
      </rPr>
      <t>Bakrene cevi</t>
    </r>
    <r>
      <rPr>
        <sz val="10"/>
        <rFont val="Arial"/>
        <family val="2"/>
      </rPr>
      <t xml:space="preserve">, predizolirane z </t>
    </r>
    <r>
      <rPr>
        <b/>
        <i/>
        <sz val="10"/>
        <rFont val="Arial"/>
        <family val="2"/>
      </rPr>
      <t xml:space="preserve">(ARMSTRONG AC 9 oz. proizvod enalih ali boljših karakteristik) </t>
    </r>
    <r>
      <rPr>
        <sz val="10"/>
        <rFont val="Arial"/>
        <family val="2"/>
      </rPr>
      <t xml:space="preserve">s fazonskimi kosi, z materialom za lotanje, s tesnilnim in obešalnim materialom, z dodatkom za razrez, po VDI 2035, DIN 18380.       </t>
    </r>
  </si>
  <si>
    <r>
      <rPr>
        <sz val="10"/>
        <rFont val="Arial"/>
        <family val="2"/>
      </rPr>
      <t>Dobava in montaža</t>
    </r>
    <r>
      <rPr>
        <b/>
        <sz val="10"/>
        <rFont val="Arial"/>
        <family val="2"/>
      </rPr>
      <t xml:space="preserve"> elektro in signalnih kablov </t>
    </r>
    <r>
      <rPr>
        <sz val="10"/>
        <rFont val="Arial"/>
        <family val="2"/>
      </rPr>
      <t>za povezavo med notranjimi in zunanjimi napravami.</t>
    </r>
  </si>
  <si>
    <t>PREZRAČEVANJE SKUPAJ:</t>
  </si>
  <si>
    <r>
      <t xml:space="preserve">Dobava in montaža </t>
    </r>
    <r>
      <rPr>
        <b/>
        <sz val="10"/>
        <rFont val="Arial"/>
        <family val="2"/>
      </rPr>
      <t>centrifugalnega lokalnega ventilatorja - nadometne izvedbe</t>
    </r>
    <r>
      <rPr>
        <sz val="10"/>
        <rFont val="Arial"/>
        <family val="2"/>
      </rPr>
      <t xml:space="preserve"> (priključek na hrbtu ventilatorja), s protismradno zaporo, zakasnitvenim časovnim relejem, termično zaščito, električno povezavo, z okvirjem za popravilo pri nekorektni montazi ohisja (prevelik razmak med ometom, keramicnimi ploscicami in ohisjem do 15 mm), velikosti 325 x 325 x 25 mm, s tesnilnim in pritrdilnim materialom ter zagonom. Vklop ventilatorja je predviden preko stikala  luči določenega prostora, kjer je ventilator nameščen, izklop pa preko vgrajenega zakasnitvenega releja, z možnostjo nastavitve zakasnitve. (priključek ventilatorja na vertikalo dim.Ć100 mm, je dim.Ć 70 mm.) Ustreza ventilator proizvajalca MELTEM.</t>
    </r>
  </si>
  <si>
    <r>
      <t xml:space="preserve">Dobava in vgradnja </t>
    </r>
    <r>
      <rPr>
        <b/>
        <sz val="10"/>
        <rFont val="Arial"/>
        <family val="2"/>
      </rPr>
      <t>plastične izenačevalne vratne rešetke</t>
    </r>
    <r>
      <rPr>
        <sz val="10"/>
        <rFont val="Arial"/>
        <family val="2"/>
      </rPr>
      <t xml:space="preserve"> barve po izbiri arhitekta, za vgradnjo v vrata ventiliranih prostorov, vključno s tesnilnim in pritrdilnim materialom.</t>
    </r>
  </si>
  <si>
    <r>
      <rPr>
        <b/>
        <sz val="10"/>
        <color indexed="8"/>
        <rFont val="Arial"/>
        <family val="2"/>
      </rPr>
      <t>Pravokotna požarna loputa</t>
    </r>
    <r>
      <rPr>
        <sz val="10"/>
        <color indexed="8"/>
        <rFont val="Arial"/>
        <family val="2"/>
      </rPr>
      <t xml:space="preserve"> na </t>
    </r>
    <r>
      <rPr>
        <b/>
        <sz val="10"/>
        <color indexed="8"/>
        <rFont val="Arial"/>
        <family val="2"/>
      </rPr>
      <t>elektromotorni pogon</t>
    </r>
    <r>
      <rPr>
        <sz val="10"/>
        <color indexed="8"/>
        <rFont val="Arial"/>
        <family val="2"/>
      </rPr>
      <t xml:space="preserve">, odpornost 90 min, izdelane iz pocinkane pločevine, lamele iz posebnega izolacijskega materiala, s priključno dozo, s temperaturnim varovalom, kazalom položaja, vključno s tesnilnim in pritrdilnim materialom,  proizvod npr. </t>
    </r>
    <r>
      <rPr>
        <b/>
        <sz val="10"/>
        <color indexed="8"/>
        <rFont val="Arial"/>
        <family val="2"/>
      </rPr>
      <t>IMP Klima Idrija oz. proizvod drugega proizvajalca enakih ali boljših karakteristik.</t>
    </r>
  </si>
  <si>
    <t>Prezračevanje</t>
  </si>
  <si>
    <t>Vodovod</t>
  </si>
  <si>
    <r>
      <rPr>
        <b/>
        <sz val="10"/>
        <rFont val="Arial"/>
        <family val="2"/>
      </rPr>
      <t>Iztočni zidni ventil</t>
    </r>
    <r>
      <rPr>
        <sz val="10"/>
        <rFont val="Arial"/>
        <family val="2"/>
      </rPr>
      <t xml:space="preserve"> s priključkom na pomivalni stroj vključno s podometnim ventilom DN 15, zidno rozeto in pokrovom, komplet s tesnilnim materialom in montažo.</t>
    </r>
  </si>
  <si>
    <r>
      <rPr>
        <b/>
        <sz val="10"/>
        <rFont val="Arial"/>
        <family val="2"/>
      </rPr>
      <t>Odtočni PVC ventil</t>
    </r>
    <r>
      <rPr>
        <sz val="10"/>
        <rFont val="Arial"/>
        <family val="2"/>
      </rPr>
      <t xml:space="preserve"> za vgradnjo v zid za priključitev pralnega ali pomivalnega stroja, komplet z montažo.</t>
    </r>
  </si>
  <si>
    <r>
      <t xml:space="preserve">Komplet </t>
    </r>
    <r>
      <rPr>
        <b/>
        <sz val="10"/>
        <rFont val="Arial"/>
        <family val="2"/>
      </rPr>
      <t>garnitura za enojno ali dvojno pomivalno korito</t>
    </r>
    <r>
      <rPr>
        <sz val="10"/>
        <rFont val="Arial"/>
        <family val="2"/>
      </rPr>
      <t xml:space="preserve"> sestavljena iz:</t>
    </r>
  </si>
  <si>
    <r>
      <rPr>
        <b/>
        <sz val="10"/>
        <rFont val="Arial"/>
        <family val="2"/>
      </rPr>
      <t>Talni sifon</t>
    </r>
    <r>
      <rPr>
        <sz val="10"/>
        <rFont val="Arial"/>
        <family val="2"/>
      </rPr>
      <t xml:space="preserve"> z bakrenim PVC zapornim lijakom in ponikljano pohodno ploščo velikosti 100x100 mm.</t>
    </r>
  </si>
  <si>
    <r>
      <t>Dobava in montaža</t>
    </r>
    <r>
      <rPr>
        <b/>
        <sz val="10"/>
        <rFont val="Arial"/>
        <family val="2"/>
      </rPr>
      <t xml:space="preserve"> prehodnega kosa</t>
    </r>
    <r>
      <rPr>
        <sz val="10"/>
        <rFont val="Arial"/>
        <family val="2"/>
      </rPr>
      <t xml:space="preserve"> za sanitarno vodo, vključno s pritrdilnim in tesnilnim materialom.</t>
    </r>
  </si>
  <si>
    <r>
      <rPr>
        <b/>
        <sz val="10"/>
        <rFont val="Arial"/>
        <family val="2"/>
      </rPr>
      <t>Pocinkana navojna cev izdelana po DIN 2440 iz materiala St.00</t>
    </r>
    <r>
      <rPr>
        <sz val="10"/>
        <rFont val="Arial"/>
        <family val="2"/>
      </rPr>
      <t>, za cevni razvod sanitarne vode. Skupaj z vsemi fitingi, tesnilnim, pritrdilnim in vsem pripadajočim materialom ter dodatkom na odrez.</t>
    </r>
  </si>
  <si>
    <r>
      <rPr>
        <b/>
        <sz val="10"/>
        <rFont val="Arial"/>
        <family val="2"/>
      </rPr>
      <t>Izolacija cevi hladne vode</t>
    </r>
    <r>
      <rPr>
        <sz val="10"/>
        <rFont val="Arial"/>
        <family val="2"/>
      </rPr>
      <t xml:space="preserve"> v tlaku oz. pod stropom posamezne etaže s fleksibilnimi cevaki debeline 9 mm.</t>
    </r>
  </si>
  <si>
    <r>
      <rPr>
        <b/>
        <sz val="10"/>
        <rFont val="Arial"/>
        <family val="2"/>
      </rPr>
      <t>AC 13 x 28 CEV;</t>
    </r>
    <r>
      <rPr>
        <sz val="10"/>
        <rFont val="Arial"/>
        <family val="2"/>
      </rPr>
      <t xml:space="preserve"> (DN20)</t>
    </r>
  </si>
  <si>
    <r>
      <rPr>
        <b/>
        <sz val="10"/>
        <rFont val="Arial"/>
        <family val="2"/>
      </rPr>
      <t xml:space="preserve">Uponor Unipipe MLC difuzijsko tesna večplastna cev predizolirana s toplotno izolacijo debeline 9 mm (za hladno vodo), </t>
    </r>
    <r>
      <rPr>
        <sz val="10"/>
        <rFont val="Arial"/>
        <family val="2"/>
      </rPr>
      <t>Sestoji iz večplastne cevi in izolacijskega sloja. Okroglo ekstruditrana cevna izolacija izdelana iz polietilenske pene z zaprto celično strukturo. Debelina izolacije 9 mm, stopnja toplotne prevodnosti 040, s čvrsto, brezšivno zunanjo folijo v modri barvi. 
Difuzijsko tesna večplastna cev (sestavljena iz: PE-RT - vezni sloj - vzdolžno prekrivno varjen aluminij - vezni sloj - PE-RT). Normalno vnetljivo, klasifikacija materiala B2 skladno s standardom DIN4102. Maksimalna temperatura: 95°C, maksimalni trajni obratovalni tlak: 10 barov pri trajni obratovalni temperaturi 70°C. 
Vse cevi so higiensko neoporečne.
Vključno z vsemi fazonskimi kosi oziroma potrebnimi PF kosi (T kos – enakokraki, reducirnimi kosi, kolena 90°, kolena 45°... itd.), z vsem pritrdilnim in tesnilnim materialom, takoj po montaži zaščitene s cementno malto.</t>
    </r>
  </si>
  <si>
    <r>
      <rPr>
        <b/>
        <sz val="10"/>
        <rFont val="Arial"/>
        <family val="2"/>
      </rPr>
      <t xml:space="preserve">Uponor Unipipe MLC difuzijsko tesna večplastna cev predizolirana s toplotno izolacijo debeline 13 mm (za toplo vodo in cirkulacijo), </t>
    </r>
    <r>
      <rPr>
        <sz val="10"/>
        <rFont val="Arial"/>
        <family val="2"/>
      </rPr>
      <t>Sestoji iz večplastne cevi in izolacijskega sloja. Okroglo ekstruditrana cevna izolacija izdelana iz polietilenske pene z zaprto celično strukturo. Debelina izolacije 13 mm, stopnja toplotne prevodnosti 040, s čvrsto, brezšivno zunanjo folijo v modri barvi. 
Difuzijsko tesna večplastna cev (sestavljena iz: PE-RT - vezni sloj - vzdolžno prekrivno varjen aluminij - vezni sloj - PE-RT). Normalno vnetljivo, klasifikacija materiala B2 skladno s standardom DIN4102. Maksimalna temperatura: 95°C, maksimalni trajni obratovalni tlak: 10 barov pri trajni obratovalni temperaturi 70°C. 
Vse cevi so higiensko neoporečne.
Vključno z vsemi fazonskimi kosi oziroma potrebnimi PF kosi (T kos – enakokraki, reducirnimi kosi, kolena 90°, kolena 45°... itd.), z vsem pritrdilnim in tesnilnim materialom, takoj po montaži zaščitene s cementno malto.</t>
    </r>
  </si>
  <si>
    <r>
      <t>Dobava in montaža</t>
    </r>
    <r>
      <rPr>
        <b/>
        <sz val="10"/>
        <rFont val="Arial"/>
        <family val="2"/>
      </rPr>
      <t xml:space="preserve"> tlačnega električnega grelnika sanitarne vode</t>
    </r>
    <r>
      <rPr>
        <sz val="10"/>
        <rFont val="Arial"/>
        <family val="2"/>
      </rPr>
      <t>, podumivalniške izvedbe vključno z električno vezavo, pritrdilnim, tesnilnim in elektro vezalnim materialom (ustreza grelnik proizvajalca Gorenje oziroma proizvod drugega proizvajalca enakih ali boljših karakteristik).</t>
    </r>
  </si>
  <si>
    <r>
      <t xml:space="preserve">Dobava in montaža </t>
    </r>
    <r>
      <rPr>
        <b/>
        <sz val="10"/>
        <rFont val="Arial"/>
        <family val="2"/>
      </rPr>
      <t>gasilnih aparatov</t>
    </r>
    <r>
      <rPr>
        <sz val="10"/>
        <rFont val="Arial"/>
        <family val="2"/>
      </rPr>
      <t xml:space="preserve">, glede na zahteve požarne študije, kompletno s pritrdilnim materialom (točni tipi in število bodo razvidni iz študije požarne varnosti). NATANČNE PODATKE JE POTREBNO PREVERITI PRI PROJEKTANTU POŽARNE VARNOSTI!!!  </t>
    </r>
  </si>
  <si>
    <t>VODOVOD SKUPAJ:</t>
  </si>
  <si>
    <t>ELEKTRO NSTALACIJE SKUPAJ:</t>
  </si>
  <si>
    <t>Dobava in polaganje talne keramike v sanitarijah. Ploščice se polagajo stikoma. Pred položitvijo ploščic je potrebno tlak izolirati s hidroizolativnim premazom (MAPEI, KEMA ali slično). Tip keramike je KERLIT, d=3mm, dimenzije plošč - 100x300cm</t>
  </si>
  <si>
    <t>Dobava in polaganje talne keramike na zgornjem podestu. Ploščice se polagajo stikoma. Tlak mora biti protipožarno odporen R60. Tip keramike je KERLIT, d=3mm, dimenzije plošč - 100x300cm</t>
  </si>
  <si>
    <t>Dobava in polaganje talne keramike na stopnišču (dve rami in vmesni podest). Ploščice se polagajo stikoma. Tlak mora biti protipožarno odporen R60. Tip keramike je KERLIT, d=3mm, dimenzije plošč - 100x300cm</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</si>
</sst>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
    <numFmt numFmtId="176" formatCode="#,##0.00\ &quot;€&quot;"/>
    <numFmt numFmtId="177" formatCode="#,##0.000"/>
  </numFmts>
  <fonts count="70">
    <font>
      <sz val="10"/>
      <name val="Arial"/>
      <family val="0"/>
    </font>
    <font>
      <sz val="10"/>
      <name val="Trebuchet MS"/>
      <family val="2"/>
    </font>
    <font>
      <sz val="8"/>
      <name val="Arial"/>
      <family val="2"/>
    </font>
    <font>
      <b/>
      <sz val="12"/>
      <name val="Trebuchet MS"/>
      <family val="2"/>
    </font>
    <font>
      <b/>
      <sz val="10"/>
      <name val="Trebuchet MS"/>
      <family val="2"/>
    </font>
    <font>
      <sz val="10"/>
      <name val="Arial CE"/>
      <family val="0"/>
    </font>
    <font>
      <b/>
      <i/>
      <sz val="11"/>
      <name val="Arial"/>
      <family val="2"/>
    </font>
    <font>
      <sz val="11"/>
      <name val="Arial"/>
      <family val="2"/>
    </font>
    <font>
      <b/>
      <sz val="11"/>
      <name val="Arial"/>
      <family val="2"/>
    </font>
    <font>
      <i/>
      <sz val="10"/>
      <name val="Trebuchet MS"/>
      <family val="2"/>
    </font>
    <font>
      <sz val="10"/>
      <color indexed="12"/>
      <name val="Arial"/>
      <family val="2"/>
    </font>
    <font>
      <b/>
      <sz val="10"/>
      <name val="Arial CE"/>
      <family val="0"/>
    </font>
    <font>
      <b/>
      <sz val="10"/>
      <name val="Arial"/>
      <family val="2"/>
    </font>
    <font>
      <sz val="10"/>
      <color indexed="10"/>
      <name val="Arial CE"/>
      <family val="0"/>
    </font>
    <font>
      <vertAlign val="superscript"/>
      <sz val="10"/>
      <name val="Arial"/>
      <family val="2"/>
    </font>
    <font>
      <sz val="10"/>
      <name val="Symbol"/>
      <family val="1"/>
    </font>
    <font>
      <sz val="10"/>
      <color indexed="8"/>
      <name val="Arial"/>
      <family val="2"/>
    </font>
    <font>
      <sz val="10"/>
      <color indexed="10"/>
      <name val="Arial"/>
      <family val="2"/>
    </font>
    <font>
      <sz val="12"/>
      <name val="Arial CE"/>
      <family val="0"/>
    </font>
    <font>
      <b/>
      <sz val="10"/>
      <color indexed="10"/>
      <name val="Arial CE"/>
      <family val="0"/>
    </font>
    <font>
      <b/>
      <sz val="10"/>
      <color indexed="10"/>
      <name val="Arial"/>
      <family val="2"/>
    </font>
    <font>
      <b/>
      <i/>
      <sz val="10"/>
      <name val="Arial"/>
      <family val="2"/>
    </font>
    <font>
      <b/>
      <sz val="12"/>
      <name val="Arial"/>
      <family val="2"/>
    </font>
    <font>
      <u val="single"/>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40"/>
      <name val="Arial"/>
      <family val="2"/>
    </font>
    <font>
      <b/>
      <i/>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00B0F0"/>
      <name val="Arial"/>
      <family val="2"/>
    </font>
    <font>
      <b/>
      <i/>
      <sz val="10"/>
      <color rgb="FF00B0F0"/>
      <name val="Arial"/>
      <family val="2"/>
    </font>
    <font>
      <sz val="10"/>
      <color rgb="FFFF0000"/>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right/>
      <top/>
      <bottom style="thin"/>
    </border>
    <border>
      <left>
        <color indexed="63"/>
      </left>
      <right>
        <color indexed="63"/>
      </right>
      <top style="medium"/>
      <bottom style="medium"/>
    </border>
    <border>
      <left>
        <color indexed="63"/>
      </left>
      <right>
        <color indexed="63"/>
      </right>
      <top style="double"/>
      <bottom style="double"/>
    </border>
    <border>
      <left>
        <color indexed="63"/>
      </left>
      <right style="double"/>
      <top style="double"/>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double"/>
      <bottom style="double"/>
    </border>
    <border>
      <left/>
      <right/>
      <top style="medium"/>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60" fillId="31" borderId="0" applyNumberFormat="0" applyBorder="0" applyAlignment="0" applyProtection="0"/>
    <xf numFmtId="0" fontId="1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20">
    <xf numFmtId="0" fontId="0" fillId="0" borderId="0" xfId="0" applyAlignment="1">
      <alignment/>
    </xf>
    <xf numFmtId="0" fontId="1" fillId="0" borderId="0" xfId="0" applyFont="1" applyAlignment="1">
      <alignment/>
    </xf>
    <xf numFmtId="0" fontId="4" fillId="0" borderId="0" xfId="0" applyFont="1" applyAlignment="1">
      <alignment/>
    </xf>
    <xf numFmtId="0" fontId="3" fillId="0" borderId="0" xfId="0" applyFont="1" applyAlignment="1">
      <alignment/>
    </xf>
    <xf numFmtId="0" fontId="4" fillId="0" borderId="0" xfId="0" applyFont="1" applyAlignment="1">
      <alignment vertical="center" wrapText="1"/>
    </xf>
    <xf numFmtId="0" fontId="4" fillId="0" borderId="0" xfId="0" applyFont="1" applyAlignment="1">
      <alignment vertical="center"/>
    </xf>
    <xf numFmtId="0" fontId="7" fillId="0" borderId="0" xfId="0" applyFont="1" applyAlignment="1">
      <alignment/>
    </xf>
    <xf numFmtId="0" fontId="5" fillId="0" borderId="0" xfId="0" applyFont="1" applyAlignment="1">
      <alignment horizontal="center"/>
    </xf>
    <xf numFmtId="0" fontId="5" fillId="0" borderId="0" xfId="0" applyFont="1" applyAlignment="1">
      <alignment horizontal="right" vertical="top"/>
    </xf>
    <xf numFmtId="0" fontId="7" fillId="0" borderId="0" xfId="0" applyFont="1" applyAlignment="1">
      <alignment horizontal="justify" vertical="top" wrapText="1"/>
    </xf>
    <xf numFmtId="49" fontId="1" fillId="0" borderId="0" xfId="0" applyNumberFormat="1" applyFont="1" applyAlignment="1">
      <alignment horizontal="right" vertical="center" wrapText="1"/>
    </xf>
    <xf numFmtId="176" fontId="1" fillId="0" borderId="0" xfId="0" applyNumberFormat="1" applyFont="1" applyAlignment="1">
      <alignment/>
    </xf>
    <xf numFmtId="49" fontId="1" fillId="0" borderId="0" xfId="0" applyNumberFormat="1" applyFont="1" applyAlignment="1">
      <alignment horizontal="center"/>
    </xf>
    <xf numFmtId="0" fontId="4" fillId="0" borderId="0" xfId="0" applyFont="1" applyAlignment="1">
      <alignment horizontal="center"/>
    </xf>
    <xf numFmtId="0" fontId="4" fillId="33" borderId="0" xfId="0" applyFont="1" applyFill="1" applyAlignment="1">
      <alignment/>
    </xf>
    <xf numFmtId="49" fontId="1" fillId="0" borderId="10" xfId="0" applyNumberFormat="1" applyFont="1" applyBorder="1" applyAlignment="1">
      <alignment horizontal="center"/>
    </xf>
    <xf numFmtId="0" fontId="9" fillId="0" borderId="10" xfId="0" applyFont="1" applyBorder="1" applyAlignment="1">
      <alignment/>
    </xf>
    <xf numFmtId="0" fontId="1" fillId="0" borderId="10" xfId="0" applyFont="1" applyBorder="1" applyAlignment="1">
      <alignment/>
    </xf>
    <xf numFmtId="176" fontId="4" fillId="0" borderId="10" xfId="0" applyNumberFormat="1" applyFont="1" applyBorder="1" applyAlignment="1">
      <alignment/>
    </xf>
    <xf numFmtId="0" fontId="4" fillId="34" borderId="0" xfId="0" applyFont="1" applyFill="1" applyAlignment="1">
      <alignment/>
    </xf>
    <xf numFmtId="0" fontId="4" fillId="0" borderId="10" xfId="0" applyFont="1" applyBorder="1" applyAlignment="1">
      <alignment horizontal="center"/>
    </xf>
    <xf numFmtId="0" fontId="4" fillId="15" borderId="0" xfId="0" applyFont="1" applyFill="1" applyAlignment="1">
      <alignment/>
    </xf>
    <xf numFmtId="176" fontId="3" fillId="0" borderId="0" xfId="0" applyNumberFormat="1" applyFont="1" applyAlignment="1">
      <alignment/>
    </xf>
    <xf numFmtId="176" fontId="4" fillId="0" borderId="0" xfId="0" applyNumberFormat="1" applyFont="1" applyAlignment="1">
      <alignment/>
    </xf>
    <xf numFmtId="0" fontId="0" fillId="0" borderId="0" xfId="0" applyFont="1" applyAlignment="1">
      <alignment/>
    </xf>
    <xf numFmtId="0" fontId="0" fillId="0" borderId="0" xfId="0" applyFont="1" applyAlignment="1">
      <alignment/>
    </xf>
    <xf numFmtId="176" fontId="0" fillId="0" borderId="0" xfId="0" applyNumberFormat="1" applyFont="1" applyAlignment="1">
      <alignment/>
    </xf>
    <xf numFmtId="0" fontId="0" fillId="0" borderId="0" xfId="0" applyNumberFormat="1" applyFont="1" applyAlignment="1">
      <alignment horizontal="right"/>
    </xf>
    <xf numFmtId="0" fontId="0" fillId="0" borderId="0" xfId="0" applyFont="1" applyAlignment="1">
      <alignment horizontal="right" vertical="top"/>
    </xf>
    <xf numFmtId="0" fontId="5" fillId="0" borderId="0" xfId="0" applyFont="1" applyAlignment="1">
      <alignment horizontal="justify" vertical="top" wrapText="1"/>
    </xf>
    <xf numFmtId="0" fontId="0" fillId="0" borderId="0" xfId="0" applyFont="1" applyAlignment="1">
      <alignment horizontal="right"/>
    </xf>
    <xf numFmtId="4" fontId="0" fillId="0" borderId="0" xfId="0" applyNumberFormat="1" applyFont="1" applyAlignment="1">
      <alignment horizontal="right"/>
    </xf>
    <xf numFmtId="176" fontId="0" fillId="0" borderId="0" xfId="0" applyNumberFormat="1" applyFont="1" applyAlignment="1">
      <alignment horizontal="right"/>
    </xf>
    <xf numFmtId="0" fontId="5" fillId="0" borderId="0" xfId="0" applyFont="1" applyAlignment="1">
      <alignment horizontal="right" vertical="top"/>
    </xf>
    <xf numFmtId="0" fontId="0" fillId="0" borderId="0" xfId="0" applyFont="1" applyAlignment="1">
      <alignment horizontal="justify" vertical="top" wrapText="1"/>
    </xf>
    <xf numFmtId="4" fontId="0" fillId="0" borderId="0" xfId="0" applyNumberFormat="1" applyFont="1" applyAlignment="1">
      <alignment/>
    </xf>
    <xf numFmtId="16" fontId="11" fillId="0" borderId="0" xfId="0" applyNumberFormat="1" applyFont="1" applyAlignment="1">
      <alignment vertical="top"/>
    </xf>
    <xf numFmtId="0" fontId="12" fillId="0" borderId="0" xfId="0" applyFont="1" applyAlignment="1">
      <alignment horizontal="left" wrapText="1"/>
    </xf>
    <xf numFmtId="4" fontId="12" fillId="0" borderId="0" xfId="0" applyNumberFormat="1" applyFont="1" applyAlignment="1">
      <alignment horizontal="left" wrapText="1"/>
    </xf>
    <xf numFmtId="176" fontId="12" fillId="0" borderId="0" xfId="0" applyNumberFormat="1" applyFont="1" applyAlignment="1">
      <alignment horizontal="left" wrapText="1"/>
    </xf>
    <xf numFmtId="4" fontId="0" fillId="0" borderId="0" xfId="0" applyNumberFormat="1" applyFont="1" applyAlignment="1">
      <alignment/>
    </xf>
    <xf numFmtId="4" fontId="5" fillId="0" borderId="0" xfId="0" applyNumberFormat="1" applyFont="1" applyAlignment="1">
      <alignment/>
    </xf>
    <xf numFmtId="0" fontId="11" fillId="0" borderId="0" xfId="0" applyFont="1" applyAlignment="1">
      <alignment vertical="top"/>
    </xf>
    <xf numFmtId="0" fontId="12" fillId="0" borderId="0" xfId="0" applyFont="1" applyAlignment="1">
      <alignment horizontal="right" wrapText="1"/>
    </xf>
    <xf numFmtId="0" fontId="11" fillId="0" borderId="0" xfId="0" applyFont="1" applyAlignment="1">
      <alignment horizontal="center" vertical="top"/>
    </xf>
    <xf numFmtId="0" fontId="11" fillId="0" borderId="0" xfId="0" applyFont="1" applyAlignment="1">
      <alignment horizontal="right" vertical="top"/>
    </xf>
    <xf numFmtId="0" fontId="12" fillId="0" borderId="0" xfId="0" applyFont="1" applyAlignment="1">
      <alignment horizontal="justify" vertical="top" wrapText="1"/>
    </xf>
    <xf numFmtId="0" fontId="5" fillId="0" borderId="0" xfId="0" applyFont="1" applyAlignment="1">
      <alignment horizontal="right"/>
    </xf>
    <xf numFmtId="1" fontId="5" fillId="0" borderId="0" xfId="0" applyNumberFormat="1" applyFont="1" applyAlignment="1">
      <alignment horizontal="right"/>
    </xf>
    <xf numFmtId="4" fontId="5" fillId="0" borderId="0" xfId="0" applyNumberFormat="1" applyFont="1" applyAlignment="1">
      <alignment horizontal="right"/>
    </xf>
    <xf numFmtId="176" fontId="5" fillId="0" borderId="0" xfId="0" applyNumberFormat="1" applyFont="1" applyAlignment="1">
      <alignment horizontal="right"/>
    </xf>
    <xf numFmtId="4" fontId="13" fillId="0" borderId="0" xfId="0" applyNumberFormat="1" applyFont="1" applyAlignment="1">
      <alignment/>
    </xf>
    <xf numFmtId="0" fontId="13" fillId="0" borderId="0" xfId="0" applyFont="1" applyAlignment="1">
      <alignment/>
    </xf>
    <xf numFmtId="1" fontId="0" fillId="0" borderId="0" xfId="0" applyNumberFormat="1" applyFont="1" applyAlignment="1">
      <alignment horizontal="right"/>
    </xf>
    <xf numFmtId="0" fontId="5" fillId="0" borderId="0" xfId="0" applyFont="1" applyAlignment="1">
      <alignment/>
    </xf>
    <xf numFmtId="0" fontId="15"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right" vertical="top"/>
    </xf>
    <xf numFmtId="0" fontId="5" fillId="0" borderId="0" xfId="0" applyFont="1" applyBorder="1" applyAlignment="1">
      <alignment horizontal="right" vertical="top"/>
    </xf>
    <xf numFmtId="0" fontId="0" fillId="0" borderId="0" xfId="0" applyFont="1" applyBorder="1" applyAlignment="1">
      <alignment horizontal="justify" vertical="top" wrapText="1"/>
    </xf>
    <xf numFmtId="0" fontId="0" fillId="0" borderId="0" xfId="0" applyFont="1" applyBorder="1" applyAlignment="1">
      <alignment horizontal="right"/>
    </xf>
    <xf numFmtId="1" fontId="0" fillId="0" borderId="0" xfId="0" applyNumberFormat="1" applyFont="1" applyBorder="1" applyAlignment="1">
      <alignment horizontal="right"/>
    </xf>
    <xf numFmtId="4" fontId="0" fillId="0" borderId="0" xfId="0" applyNumberFormat="1" applyFont="1" applyBorder="1" applyAlignment="1">
      <alignment horizontal="right"/>
    </xf>
    <xf numFmtId="4" fontId="5"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xf>
    <xf numFmtId="4" fontId="0" fillId="0" borderId="0" xfId="0" applyNumberFormat="1" applyFont="1" applyAlignment="1">
      <alignment horizontal="right"/>
    </xf>
    <xf numFmtId="0" fontId="5" fillId="0" borderId="0" xfId="0" applyFont="1" applyAlignment="1">
      <alignment vertical="top"/>
    </xf>
    <xf numFmtId="0" fontId="0" fillId="0" borderId="0" xfId="0" applyFont="1" applyAlignment="1">
      <alignment vertical="top"/>
    </xf>
    <xf numFmtId="4" fontId="5" fillId="0" borderId="0" xfId="0" applyNumberFormat="1" applyFont="1" applyAlignment="1">
      <alignment vertical="top"/>
    </xf>
    <xf numFmtId="0" fontId="16" fillId="0" borderId="0" xfId="0" applyFont="1" applyAlignment="1">
      <alignment vertical="top"/>
    </xf>
    <xf numFmtId="0" fontId="5" fillId="0" borderId="0" xfId="0" applyFont="1" applyAlignment="1">
      <alignment horizontal="right"/>
    </xf>
    <xf numFmtId="4" fontId="17" fillId="0" borderId="0" xfId="0" applyNumberFormat="1" applyFont="1" applyAlignment="1">
      <alignment/>
    </xf>
    <xf numFmtId="0" fontId="0" fillId="0" borderId="11" xfId="0" applyFont="1" applyBorder="1" applyAlignment="1">
      <alignment horizontal="justify" vertical="top" wrapText="1"/>
    </xf>
    <xf numFmtId="0" fontId="0" fillId="0" borderId="11" xfId="0" applyFont="1" applyBorder="1" applyAlignment="1">
      <alignment horizontal="right"/>
    </xf>
    <xf numFmtId="1" fontId="0" fillId="0" borderId="11" xfId="0" applyNumberFormat="1" applyFont="1" applyBorder="1" applyAlignment="1">
      <alignment horizontal="right"/>
    </xf>
    <xf numFmtId="4" fontId="0" fillId="0" borderId="0" xfId="0" applyNumberFormat="1" applyFont="1" applyFill="1" applyBorder="1" applyAlignment="1">
      <alignment horizontal="right"/>
    </xf>
    <xf numFmtId="176" fontId="0" fillId="0" borderId="0" xfId="0" applyNumberFormat="1" applyFont="1" applyFill="1" applyAlignment="1">
      <alignment horizontal="right"/>
    </xf>
    <xf numFmtId="4" fontId="17" fillId="0" borderId="0" xfId="0" applyNumberFormat="1" applyFont="1" applyBorder="1" applyAlignment="1">
      <alignment/>
    </xf>
    <xf numFmtId="0" fontId="13" fillId="0" borderId="0" xfId="0" applyFont="1" applyBorder="1" applyAlignment="1">
      <alignment/>
    </xf>
    <xf numFmtId="0" fontId="5" fillId="0" borderId="0" xfId="0" applyFont="1" applyFill="1" applyBorder="1" applyAlignment="1">
      <alignment horizontal="right" vertical="top"/>
    </xf>
    <xf numFmtId="0" fontId="0" fillId="0" borderId="0" xfId="0" applyFont="1" applyFill="1" applyBorder="1" applyAlignment="1">
      <alignment horizontal="justify" vertical="top" wrapText="1"/>
    </xf>
    <xf numFmtId="0" fontId="0" fillId="0" borderId="0" xfId="0" applyFont="1" applyFill="1" applyBorder="1" applyAlignment="1">
      <alignment horizontal="right"/>
    </xf>
    <xf numFmtId="1" fontId="0" fillId="0" borderId="0" xfId="0" applyNumberFormat="1" applyFont="1" applyFill="1" applyBorder="1" applyAlignment="1">
      <alignment horizontal="right"/>
    </xf>
    <xf numFmtId="1" fontId="0" fillId="0" borderId="0" xfId="0" applyNumberFormat="1" applyFont="1" applyFill="1" applyAlignment="1">
      <alignment horizontal="right"/>
    </xf>
    <xf numFmtId="4" fontId="17" fillId="0" borderId="0" xfId="0" applyNumberFormat="1" applyFont="1" applyFill="1" applyAlignment="1">
      <alignment/>
    </xf>
    <xf numFmtId="0" fontId="13" fillId="0" borderId="0" xfId="0" applyFont="1" applyFill="1" applyAlignment="1">
      <alignment/>
    </xf>
    <xf numFmtId="0" fontId="17" fillId="0" borderId="0" xfId="0" applyFont="1" applyAlignment="1">
      <alignment horizontal="right" vertical="top"/>
    </xf>
    <xf numFmtId="0" fontId="17" fillId="0" borderId="0" xfId="0" applyFont="1" applyAlignment="1">
      <alignment horizontal="justify" vertical="top" wrapText="1"/>
    </xf>
    <xf numFmtId="1" fontId="17" fillId="0" borderId="0" xfId="0" applyNumberFormat="1" applyFont="1" applyAlignment="1">
      <alignment horizontal="right"/>
    </xf>
    <xf numFmtId="0" fontId="17" fillId="0" borderId="0" xfId="0" applyNumberFormat="1" applyFont="1" applyAlignment="1">
      <alignment horizontal="right"/>
    </xf>
    <xf numFmtId="4" fontId="17" fillId="0" borderId="0" xfId="0" applyNumberFormat="1" applyFont="1" applyAlignment="1">
      <alignment horizontal="right"/>
    </xf>
    <xf numFmtId="1" fontId="5" fillId="0" borderId="0" xfId="0" applyNumberFormat="1" applyFont="1" applyBorder="1" applyAlignment="1">
      <alignment horizontal="right"/>
    </xf>
    <xf numFmtId="9" fontId="5" fillId="0" borderId="0" xfId="0" applyNumberFormat="1" applyFont="1" applyAlignment="1">
      <alignment horizontal="right"/>
    </xf>
    <xf numFmtId="0" fontId="0" fillId="0" borderId="12" xfId="0" applyFont="1" applyBorder="1" applyAlignment="1">
      <alignment horizontal="justify" vertical="top" wrapText="1"/>
    </xf>
    <xf numFmtId="0" fontId="0" fillId="0" borderId="12" xfId="0" applyFont="1" applyBorder="1" applyAlignment="1">
      <alignment horizontal="right"/>
    </xf>
    <xf numFmtId="0" fontId="0" fillId="0" borderId="12" xfId="0" applyNumberFormat="1" applyFont="1" applyBorder="1" applyAlignment="1">
      <alignment horizontal="right"/>
    </xf>
    <xf numFmtId="4" fontId="0" fillId="0" borderId="12" xfId="0" applyNumberFormat="1" applyFont="1" applyBorder="1" applyAlignment="1">
      <alignment horizontal="right"/>
    </xf>
    <xf numFmtId="176" fontId="12" fillId="0" borderId="12" xfId="0" applyNumberFormat="1" applyFont="1" applyBorder="1" applyAlignment="1">
      <alignment horizontal="right"/>
    </xf>
    <xf numFmtId="0" fontId="0" fillId="0" borderId="0" xfId="0" applyNumberFormat="1" applyFont="1" applyBorder="1" applyAlignment="1">
      <alignment horizontal="right"/>
    </xf>
    <xf numFmtId="0" fontId="11" fillId="0" borderId="0" xfId="0" applyFont="1" applyAlignment="1">
      <alignment horizontal="left" vertical="top" wrapText="1"/>
    </xf>
    <xf numFmtId="176" fontId="12" fillId="0" borderId="0" xfId="0" applyNumberFormat="1" applyFont="1" applyBorder="1" applyAlignment="1">
      <alignment horizontal="right"/>
    </xf>
    <xf numFmtId="0" fontId="5" fillId="0" borderId="0" xfId="0" applyFont="1" applyAlignment="1">
      <alignment horizontal="left" vertical="top" wrapText="1"/>
    </xf>
    <xf numFmtId="176" fontId="0" fillId="0" borderId="0" xfId="0" applyNumberFormat="1" applyFont="1" applyBorder="1" applyAlignment="1">
      <alignment horizontal="right"/>
    </xf>
    <xf numFmtId="0" fontId="11" fillId="0" borderId="0" xfId="0" applyFont="1" applyAlignment="1">
      <alignment horizontal="right" vertical="top"/>
    </xf>
    <xf numFmtId="0" fontId="11" fillId="0" borderId="0" xfId="0" applyFont="1" applyAlignment="1">
      <alignment horizontal="right"/>
    </xf>
    <xf numFmtId="1" fontId="11" fillId="0" borderId="0" xfId="0" applyNumberFormat="1" applyFont="1" applyAlignment="1">
      <alignment horizontal="right"/>
    </xf>
    <xf numFmtId="4" fontId="11" fillId="0" borderId="0" xfId="0" applyNumberFormat="1" applyFont="1" applyAlignment="1">
      <alignment horizontal="right"/>
    </xf>
    <xf numFmtId="176" fontId="11" fillId="0" borderId="0" xfId="0" applyNumberFormat="1" applyFont="1" applyAlignment="1">
      <alignment horizontal="right"/>
    </xf>
    <xf numFmtId="0" fontId="12" fillId="0" borderId="0" xfId="0" applyFont="1" applyAlignment="1">
      <alignment horizontal="justify" vertical="top" wrapText="1"/>
    </xf>
    <xf numFmtId="0" fontId="16" fillId="0" borderId="0" xfId="0" applyFont="1" applyAlignment="1">
      <alignment horizontal="center" vertical="top"/>
    </xf>
    <xf numFmtId="0" fontId="12" fillId="0" borderId="0" xfId="0" applyFont="1" applyAlignment="1">
      <alignment horizontal="justify"/>
    </xf>
    <xf numFmtId="0" fontId="16" fillId="0" borderId="0" xfId="0" applyFont="1" applyAlignment="1">
      <alignment horizontal="right"/>
    </xf>
    <xf numFmtId="0" fontId="16" fillId="0" borderId="0" xfId="0" applyFont="1" applyAlignment="1">
      <alignment/>
    </xf>
    <xf numFmtId="4" fontId="16" fillId="0" borderId="0" xfId="0" applyNumberFormat="1" applyFont="1" applyAlignment="1">
      <alignment/>
    </xf>
    <xf numFmtId="176" fontId="16" fillId="0" borderId="0" xfId="0" applyNumberFormat="1" applyFont="1" applyAlignment="1">
      <alignment/>
    </xf>
    <xf numFmtId="0" fontId="16" fillId="0" borderId="0" xfId="0" applyFont="1" applyAlignment="1">
      <alignment vertical="top"/>
    </xf>
    <xf numFmtId="0" fontId="0" fillId="0" borderId="0" xfId="0" applyFont="1" applyAlignment="1">
      <alignment horizontal="justify"/>
    </xf>
    <xf numFmtId="0" fontId="0" fillId="0" borderId="0" xfId="0" applyFont="1" applyAlignment="1">
      <alignment horizontal="justify" wrapText="1"/>
    </xf>
    <xf numFmtId="0" fontId="5" fillId="0" borderId="0" xfId="65" applyFont="1" applyBorder="1">
      <alignment/>
      <protection/>
    </xf>
    <xf numFmtId="177" fontId="5" fillId="0" borderId="0" xfId="65" applyNumberFormat="1" applyFont="1" applyBorder="1">
      <alignment/>
      <protection/>
    </xf>
    <xf numFmtId="0" fontId="5" fillId="0" borderId="0" xfId="65" applyFont="1">
      <alignment/>
      <protection/>
    </xf>
    <xf numFmtId="4" fontId="5" fillId="0" borderId="0" xfId="0" applyNumberFormat="1" applyFont="1" applyAlignment="1">
      <alignment/>
    </xf>
    <xf numFmtId="4" fontId="5" fillId="0" borderId="0" xfId="0" applyNumberFormat="1" applyFont="1" applyBorder="1" applyAlignment="1">
      <alignment horizontal="right"/>
    </xf>
    <xf numFmtId="0" fontId="5" fillId="35" borderId="0" xfId="0" applyFont="1" applyFill="1" applyAlignment="1">
      <alignment horizontal="right" vertical="top"/>
    </xf>
    <xf numFmtId="0" fontId="0" fillId="35" borderId="0" xfId="0" applyFont="1" applyFill="1" applyAlignment="1">
      <alignment horizontal="justify" vertical="top" wrapText="1"/>
    </xf>
    <xf numFmtId="0" fontId="0" fillId="35" borderId="0" xfId="0" applyFont="1" applyFill="1" applyAlignment="1">
      <alignment horizontal="right"/>
    </xf>
    <xf numFmtId="0" fontId="0" fillId="35" borderId="0" xfId="0" applyFont="1" applyFill="1" applyAlignment="1">
      <alignment/>
    </xf>
    <xf numFmtId="4" fontId="5" fillId="35" borderId="0" xfId="0" applyNumberFormat="1" applyFont="1" applyFill="1" applyAlignment="1">
      <alignment/>
    </xf>
    <xf numFmtId="176" fontId="16" fillId="35" borderId="0" xfId="0" applyNumberFormat="1" applyFont="1" applyFill="1" applyAlignment="1">
      <alignment/>
    </xf>
    <xf numFmtId="4" fontId="5" fillId="35" borderId="0" xfId="0" applyNumberFormat="1" applyFont="1" applyFill="1" applyBorder="1" applyAlignment="1">
      <alignment horizontal="right"/>
    </xf>
    <xf numFmtId="4" fontId="5" fillId="35" borderId="0" xfId="0" applyNumberFormat="1" applyFont="1" applyFill="1" applyBorder="1" applyAlignment="1">
      <alignment/>
    </xf>
    <xf numFmtId="0" fontId="0" fillId="35" borderId="0" xfId="0" applyFont="1" applyFill="1" applyBorder="1" applyAlignment="1">
      <alignment/>
    </xf>
    <xf numFmtId="0" fontId="0" fillId="35" borderId="0" xfId="0" applyFont="1" applyFill="1" applyAlignment="1">
      <alignment horizontal="justify" vertical="top" wrapText="1"/>
    </xf>
    <xf numFmtId="0" fontId="0" fillId="0" borderId="0" xfId="0" applyFont="1" applyBorder="1" applyAlignment="1">
      <alignment horizontal="left" vertical="top" wrapText="1"/>
    </xf>
    <xf numFmtId="0" fontId="5" fillId="0" borderId="0" xfId="0" applyFont="1" applyBorder="1" applyAlignment="1">
      <alignment horizontal="right"/>
    </xf>
    <xf numFmtId="0" fontId="5" fillId="0" borderId="0" xfId="0" applyNumberFormat="1" applyFont="1" applyBorder="1" applyAlignment="1">
      <alignment horizontal="right"/>
    </xf>
    <xf numFmtId="4" fontId="5" fillId="0" borderId="0" xfId="0" applyNumberFormat="1" applyFont="1" applyBorder="1" applyAlignment="1">
      <alignment horizontal="right"/>
    </xf>
    <xf numFmtId="0" fontId="0" fillId="0" borderId="0" xfId="0" applyFont="1" applyAlignment="1">
      <alignment horizontal="left" vertical="top" wrapText="1"/>
    </xf>
    <xf numFmtId="0" fontId="5" fillId="0" borderId="0" xfId="0" applyNumberFormat="1" applyFont="1" applyAlignment="1">
      <alignment horizontal="right"/>
    </xf>
    <xf numFmtId="0" fontId="0" fillId="0" borderId="12" xfId="0" applyFont="1" applyBorder="1" applyAlignment="1">
      <alignment horizontal="left" vertical="top" wrapText="1"/>
    </xf>
    <xf numFmtId="176" fontId="0" fillId="0" borderId="12" xfId="0" applyNumberFormat="1" applyFont="1" applyBorder="1" applyAlignment="1">
      <alignment horizontal="right"/>
    </xf>
    <xf numFmtId="0" fontId="0" fillId="0" borderId="0" xfId="0" applyFont="1" applyBorder="1" applyAlignment="1">
      <alignment horizontal="left" vertical="top" wrapText="1"/>
    </xf>
    <xf numFmtId="0" fontId="11" fillId="0" borderId="0" xfId="0" applyFont="1" applyFill="1" applyAlignment="1">
      <alignment horizontal="right" vertical="top"/>
    </xf>
    <xf numFmtId="0" fontId="11" fillId="0" borderId="0" xfId="0" applyFont="1" applyFill="1" applyAlignment="1">
      <alignment horizontal="justify" vertical="top" wrapText="1"/>
    </xf>
    <xf numFmtId="0" fontId="11" fillId="0" borderId="0" xfId="0" applyFont="1" applyFill="1" applyAlignment="1">
      <alignment horizontal="right"/>
    </xf>
    <xf numFmtId="1" fontId="11" fillId="0" borderId="0" xfId="0" applyNumberFormat="1" applyFont="1" applyFill="1" applyAlignment="1">
      <alignment horizontal="right"/>
    </xf>
    <xf numFmtId="4" fontId="11" fillId="0" borderId="0" xfId="0" applyNumberFormat="1" applyFont="1" applyFill="1" applyAlignment="1">
      <alignment horizontal="right"/>
    </xf>
    <xf numFmtId="176" fontId="11" fillId="0" borderId="0" xfId="0" applyNumberFormat="1" applyFont="1" applyFill="1" applyAlignment="1">
      <alignment horizontal="right"/>
    </xf>
    <xf numFmtId="4" fontId="11" fillId="0" borderId="0" xfId="0" applyNumberFormat="1" applyFont="1" applyFill="1" applyAlignment="1">
      <alignment/>
    </xf>
    <xf numFmtId="0" fontId="0" fillId="0" borderId="0" xfId="0" applyFont="1" applyFill="1" applyAlignment="1">
      <alignment/>
    </xf>
    <xf numFmtId="0" fontId="11" fillId="0" borderId="0" xfId="0" applyFont="1" applyAlignment="1">
      <alignment horizontal="justify" vertical="top" wrapText="1"/>
    </xf>
    <xf numFmtId="0" fontId="11" fillId="0" borderId="0" xfId="0" applyFont="1" applyAlignment="1">
      <alignment horizontal="right"/>
    </xf>
    <xf numFmtId="1" fontId="11" fillId="0" borderId="0" xfId="0" applyNumberFormat="1" applyFont="1" applyAlignment="1">
      <alignment horizontal="right"/>
    </xf>
    <xf numFmtId="4" fontId="11" fillId="0" borderId="0" xfId="0" applyNumberFormat="1" applyFont="1" applyAlignment="1">
      <alignment horizontal="right"/>
    </xf>
    <xf numFmtId="176" fontId="11" fillId="0" borderId="0" xfId="0" applyNumberFormat="1" applyFont="1" applyAlignment="1">
      <alignment horizontal="right"/>
    </xf>
    <xf numFmtId="4" fontId="11" fillId="0" borderId="0" xfId="0" applyNumberFormat="1" applyFont="1" applyAlignment="1">
      <alignment/>
    </xf>
    <xf numFmtId="1" fontId="11" fillId="0" borderId="0" xfId="0" applyNumberFormat="1" applyFont="1" applyBorder="1" applyAlignment="1">
      <alignment horizontal="right"/>
    </xf>
    <xf numFmtId="0" fontId="5" fillId="0" borderId="0" xfId="0" applyFont="1" applyFill="1" applyAlignment="1">
      <alignment horizontal="right" vertical="top"/>
    </xf>
    <xf numFmtId="0" fontId="5" fillId="0" borderId="0" xfId="0" applyFont="1" applyFill="1" applyAlignment="1">
      <alignment horizontal="right"/>
    </xf>
    <xf numFmtId="1" fontId="5" fillId="0" borderId="0" xfId="0" applyNumberFormat="1" applyFont="1" applyFill="1" applyAlignment="1">
      <alignment horizontal="right"/>
    </xf>
    <xf numFmtId="4" fontId="5" fillId="0" borderId="0" xfId="0" applyNumberFormat="1" applyFont="1" applyFill="1" applyAlignment="1">
      <alignment horizontal="right"/>
    </xf>
    <xf numFmtId="176" fontId="0" fillId="0" borderId="0" xfId="0" applyNumberFormat="1" applyFont="1" applyAlignment="1">
      <alignment horizontal="left" wrapText="1"/>
    </xf>
    <xf numFmtId="4" fontId="5" fillId="0" borderId="0" xfId="0" applyNumberFormat="1" applyFont="1" applyFill="1" applyAlignment="1">
      <alignment/>
    </xf>
    <xf numFmtId="0" fontId="5" fillId="0" borderId="0" xfId="0" applyFont="1" applyFill="1" applyAlignment="1">
      <alignment horizontal="right" vertical="top"/>
    </xf>
    <xf numFmtId="0" fontId="12" fillId="0" borderId="0" xfId="0" applyFont="1" applyFill="1" applyAlignment="1">
      <alignment horizontal="justify" vertical="top" wrapText="1"/>
    </xf>
    <xf numFmtId="176" fontId="5" fillId="0" borderId="0" xfId="0" applyNumberFormat="1" applyFont="1" applyFill="1" applyAlignment="1">
      <alignment horizontal="right"/>
    </xf>
    <xf numFmtId="0" fontId="5" fillId="0" borderId="0" xfId="0" applyFont="1" applyFill="1" applyAlignment="1">
      <alignment/>
    </xf>
    <xf numFmtId="0" fontId="0" fillId="0" borderId="0" xfId="0" applyFont="1" applyFill="1" applyAlignment="1">
      <alignment horizontal="justify" vertical="top" wrapText="1"/>
    </xf>
    <xf numFmtId="0" fontId="0" fillId="0" borderId="0" xfId="0" applyFont="1" applyFill="1" applyAlignment="1">
      <alignment horizontal="right" vertical="top"/>
    </xf>
    <xf numFmtId="0" fontId="0" fillId="0" borderId="0" xfId="0" applyFont="1" applyFill="1" applyAlignment="1">
      <alignment horizontal="right"/>
    </xf>
    <xf numFmtId="0" fontId="0" fillId="0" borderId="0" xfId="0" applyFont="1" applyAlignment="1">
      <alignment horizontal="center"/>
    </xf>
    <xf numFmtId="4" fontId="10" fillId="0" borderId="0" xfId="0" applyNumberFormat="1" applyFont="1" applyAlignment="1">
      <alignment horizontal="right"/>
    </xf>
    <xf numFmtId="177" fontId="5" fillId="0" borderId="0" xfId="65" applyNumberFormat="1" applyFont="1">
      <alignment/>
      <protection/>
    </xf>
    <xf numFmtId="1" fontId="5" fillId="0" borderId="0" xfId="0" applyNumberFormat="1" applyFont="1" applyAlignment="1">
      <alignment horizontal="center"/>
    </xf>
    <xf numFmtId="4" fontId="13" fillId="0" borderId="0" xfId="0" applyNumberFormat="1" applyFont="1" applyFill="1" applyAlignment="1">
      <alignment/>
    </xf>
    <xf numFmtId="0" fontId="0" fillId="0" borderId="11" xfId="0" applyFont="1" applyFill="1" applyBorder="1" applyAlignment="1">
      <alignment horizontal="justify" vertical="top" wrapText="1"/>
    </xf>
    <xf numFmtId="0" fontId="5" fillId="0" borderId="11" xfId="0" applyFont="1" applyFill="1" applyBorder="1" applyAlignment="1">
      <alignment horizontal="right"/>
    </xf>
    <xf numFmtId="1" fontId="5" fillId="0" borderId="11" xfId="0" applyNumberFormat="1" applyFont="1" applyFill="1" applyBorder="1" applyAlignment="1">
      <alignment horizontal="right"/>
    </xf>
    <xf numFmtId="1" fontId="5" fillId="0" borderId="0" xfId="0" applyNumberFormat="1" applyFont="1" applyFill="1" applyBorder="1" applyAlignment="1">
      <alignment horizontal="right"/>
    </xf>
    <xf numFmtId="0" fontId="5" fillId="35" borderId="0" xfId="0" applyFont="1" applyFill="1" applyAlignment="1">
      <alignment vertical="top"/>
    </xf>
    <xf numFmtId="0" fontId="5" fillId="35" borderId="0" xfId="0" applyFont="1" applyFill="1" applyAlignment="1">
      <alignment horizontal="left" vertical="top" wrapText="1"/>
    </xf>
    <xf numFmtId="1" fontId="0" fillId="35" borderId="0" xfId="0" applyNumberFormat="1" applyFont="1" applyFill="1" applyAlignment="1">
      <alignment horizontal="right"/>
    </xf>
    <xf numFmtId="4" fontId="5" fillId="35" borderId="0" xfId="0" applyNumberFormat="1" applyFont="1" applyFill="1" applyAlignment="1">
      <alignment horizontal="right"/>
    </xf>
    <xf numFmtId="176" fontId="0" fillId="0" borderId="0" xfId="0" applyNumberFormat="1" applyFont="1" applyAlignment="1">
      <alignment/>
    </xf>
    <xf numFmtId="1" fontId="0" fillId="35" borderId="0" xfId="0" applyNumberFormat="1" applyFont="1" applyFill="1" applyBorder="1" applyAlignment="1">
      <alignment horizontal="right"/>
    </xf>
    <xf numFmtId="4" fontId="5" fillId="35" borderId="0" xfId="0" applyNumberFormat="1" applyFont="1" applyFill="1" applyAlignment="1">
      <alignment/>
    </xf>
    <xf numFmtId="0" fontId="5" fillId="0" borderId="0" xfId="0" applyFont="1" applyFill="1" applyAlignment="1">
      <alignment vertical="top"/>
    </xf>
    <xf numFmtId="0" fontId="5" fillId="0" borderId="0" xfId="0" applyFont="1" applyFill="1" applyAlignment="1">
      <alignment horizontal="left" vertical="top" wrapText="1"/>
    </xf>
    <xf numFmtId="0" fontId="0" fillId="0" borderId="0" xfId="0" applyFont="1" applyFill="1" applyAlignment="1">
      <alignment horizontal="right" vertical="top"/>
    </xf>
    <xf numFmtId="4" fontId="0" fillId="0" borderId="0" xfId="0" applyNumberFormat="1" applyFont="1" applyFill="1" applyBorder="1" applyAlignment="1">
      <alignment/>
    </xf>
    <xf numFmtId="0" fontId="5" fillId="0" borderId="0" xfId="0" applyFont="1" applyAlignment="1">
      <alignment horizontal="justify" vertical="top" wrapText="1"/>
    </xf>
    <xf numFmtId="1" fontId="5" fillId="0" borderId="0" xfId="0" applyNumberFormat="1" applyFont="1" applyAlignment="1">
      <alignment horizontal="right"/>
    </xf>
    <xf numFmtId="4" fontId="5" fillId="0" borderId="0" xfId="0" applyNumberFormat="1" applyFont="1" applyAlignment="1">
      <alignment horizontal="right"/>
    </xf>
    <xf numFmtId="1" fontId="5" fillId="0" borderId="0" xfId="0" applyNumberFormat="1" applyFont="1" applyBorder="1" applyAlignment="1">
      <alignment horizontal="right"/>
    </xf>
    <xf numFmtId="0" fontId="11" fillId="35" borderId="0" xfId="0" applyFont="1" applyFill="1" applyAlignment="1">
      <alignment horizontal="right" vertical="top"/>
    </xf>
    <xf numFmtId="0" fontId="11" fillId="35" borderId="0" xfId="0" applyFont="1" applyFill="1" applyAlignment="1">
      <alignment horizontal="justify" vertical="top" wrapText="1"/>
    </xf>
    <xf numFmtId="0" fontId="5" fillId="35" borderId="0" xfId="0" applyFont="1" applyFill="1" applyAlignment="1">
      <alignment horizontal="right"/>
    </xf>
    <xf numFmtId="1" fontId="5" fillId="35" borderId="0" xfId="0" applyNumberFormat="1" applyFont="1" applyFill="1" applyAlignment="1">
      <alignment horizontal="right"/>
    </xf>
    <xf numFmtId="1" fontId="11" fillId="35" borderId="0" xfId="0" applyNumberFormat="1" applyFont="1" applyFill="1" applyBorder="1" applyAlignment="1">
      <alignment horizontal="right"/>
    </xf>
    <xf numFmtId="4" fontId="11" fillId="35" borderId="0" xfId="0" applyNumberFormat="1" applyFont="1" applyFill="1" applyAlignment="1">
      <alignment/>
    </xf>
    <xf numFmtId="176" fontId="5" fillId="0" borderId="0" xfId="0" applyNumberFormat="1" applyFont="1" applyAlignment="1">
      <alignment horizontal="right"/>
    </xf>
    <xf numFmtId="4" fontId="12" fillId="0" borderId="12" xfId="0" applyNumberFormat="1" applyFont="1" applyBorder="1" applyAlignment="1">
      <alignment horizontal="right"/>
    </xf>
    <xf numFmtId="0" fontId="0" fillId="0" borderId="0" xfId="0" applyFont="1" applyBorder="1" applyAlignment="1">
      <alignment horizontal="justify" vertical="top" wrapText="1"/>
    </xf>
    <xf numFmtId="4" fontId="12" fillId="0" borderId="0" xfId="0" applyNumberFormat="1" applyFont="1" applyBorder="1" applyAlignment="1">
      <alignment horizontal="right"/>
    </xf>
    <xf numFmtId="0" fontId="19" fillId="0" borderId="0" xfId="0" applyFont="1" applyAlignment="1">
      <alignment horizontal="center" vertical="top"/>
    </xf>
    <xf numFmtId="0" fontId="20" fillId="0" borderId="0" xfId="0" applyFont="1" applyAlignment="1">
      <alignment horizontal="left"/>
    </xf>
    <xf numFmtId="4" fontId="20" fillId="0" borderId="0" xfId="0" applyNumberFormat="1" applyFont="1" applyAlignment="1">
      <alignment horizontal="left"/>
    </xf>
    <xf numFmtId="176" fontId="20" fillId="0" borderId="0" xfId="0" applyNumberFormat="1" applyFont="1" applyAlignment="1">
      <alignment horizontal="left"/>
    </xf>
    <xf numFmtId="14" fontId="11" fillId="0" borderId="0" xfId="0" applyNumberFormat="1" applyFont="1" applyAlignment="1">
      <alignment horizontal="right" vertical="top"/>
    </xf>
    <xf numFmtId="0" fontId="11" fillId="0" borderId="0" xfId="0" applyFont="1" applyAlignment="1">
      <alignment horizontal="left"/>
    </xf>
    <xf numFmtId="49" fontId="11" fillId="0" borderId="0" xfId="0" applyNumberFormat="1" applyFont="1" applyAlignment="1">
      <alignment horizontal="left"/>
    </xf>
    <xf numFmtId="0" fontId="16" fillId="0" borderId="0" xfId="0" applyFont="1" applyBorder="1" applyAlignment="1">
      <alignment horizontal="right" vertical="top"/>
    </xf>
    <xf numFmtId="0" fontId="0" fillId="0" borderId="0" xfId="0" applyNumberFormat="1" applyFont="1" applyAlignment="1">
      <alignment/>
    </xf>
    <xf numFmtId="0" fontId="16" fillId="0" borderId="0" xfId="0" applyFont="1" applyBorder="1" applyAlignment="1">
      <alignment horizontal="right"/>
    </xf>
    <xf numFmtId="4" fontId="16" fillId="0" borderId="0" xfId="0" applyNumberFormat="1" applyFont="1" applyBorder="1" applyAlignment="1">
      <alignment horizontal="right"/>
    </xf>
    <xf numFmtId="4" fontId="16" fillId="0" borderId="0" xfId="0" applyNumberFormat="1" applyFont="1" applyAlignment="1">
      <alignment vertical="top"/>
    </xf>
    <xf numFmtId="176" fontId="0" fillId="0" borderId="0" xfId="0" applyNumberFormat="1" applyFont="1" applyFill="1" applyAlignment="1">
      <alignment/>
    </xf>
    <xf numFmtId="4" fontId="5" fillId="0" borderId="0" xfId="0" applyNumberFormat="1" applyFont="1" applyFill="1" applyAlignment="1">
      <alignment vertical="top"/>
    </xf>
    <xf numFmtId="0" fontId="5" fillId="0" borderId="0" xfId="0" applyFont="1" applyAlignment="1">
      <alignment horizontal="left" vertical="top" wrapText="1"/>
    </xf>
    <xf numFmtId="0" fontId="5" fillId="0" borderId="0" xfId="0" applyFont="1" applyAlignment="1">
      <alignment vertical="top"/>
    </xf>
    <xf numFmtId="0" fontId="0" fillId="0" borderId="0" xfId="0" applyFont="1" applyBorder="1" applyAlignment="1">
      <alignment horizontal="right" vertical="top"/>
    </xf>
    <xf numFmtId="0" fontId="0" fillId="0" borderId="0" xfId="0" applyFont="1" applyFill="1" applyAlignment="1">
      <alignment vertical="top"/>
    </xf>
    <xf numFmtId="0" fontId="0" fillId="0" borderId="0" xfId="0" applyNumberFormat="1" applyFont="1" applyFill="1" applyAlignment="1">
      <alignment horizontal="right"/>
    </xf>
    <xf numFmtId="176" fontId="0" fillId="0" borderId="0" xfId="0" applyNumberFormat="1" applyFont="1" applyAlignment="1">
      <alignment horizontal="right"/>
    </xf>
    <xf numFmtId="1" fontId="0" fillId="0" borderId="0" xfId="0" applyNumberFormat="1" applyFont="1" applyAlignment="1">
      <alignment/>
    </xf>
    <xf numFmtId="0" fontId="0" fillId="34" borderId="0" xfId="0" applyFont="1" applyFill="1" applyAlignment="1">
      <alignment vertical="top"/>
    </xf>
    <xf numFmtId="0" fontId="0" fillId="34" borderId="0" xfId="0" applyFont="1" applyFill="1" applyAlignment="1">
      <alignment/>
    </xf>
    <xf numFmtId="14" fontId="11" fillId="0" borderId="0" xfId="0" applyNumberFormat="1" applyFont="1" applyFill="1" applyAlignment="1">
      <alignment horizontal="right" vertical="top"/>
    </xf>
    <xf numFmtId="0" fontId="11" fillId="0" borderId="0" xfId="0" applyFont="1" applyFill="1" applyAlignment="1">
      <alignment horizontal="left"/>
    </xf>
    <xf numFmtId="0" fontId="0" fillId="0" borderId="0" xfId="0" applyFont="1" applyFill="1" applyAlignment="1">
      <alignment horizontal="right"/>
    </xf>
    <xf numFmtId="4" fontId="0" fillId="0" borderId="0" xfId="0" applyNumberFormat="1" applyFont="1" applyFill="1" applyAlignment="1">
      <alignment horizontal="right"/>
    </xf>
    <xf numFmtId="0" fontId="5" fillId="0" borderId="0" xfId="0" applyFont="1" applyFill="1" applyAlignment="1">
      <alignment vertical="top"/>
    </xf>
    <xf numFmtId="4" fontId="0" fillId="0" borderId="0" xfId="0" applyNumberFormat="1" applyFont="1" applyFill="1" applyAlignment="1">
      <alignment horizontal="right"/>
    </xf>
    <xf numFmtId="4" fontId="0" fillId="0" borderId="0" xfId="42" applyNumberFormat="1" applyFont="1" applyFill="1" applyAlignment="1">
      <alignment/>
    </xf>
    <xf numFmtId="0" fontId="16" fillId="0" borderId="0" xfId="0" applyFont="1" applyFill="1" applyBorder="1" applyAlignment="1">
      <alignment horizontal="right" vertical="top"/>
    </xf>
    <xf numFmtId="0" fontId="0" fillId="0" borderId="0" xfId="0" applyNumberFormat="1" applyFont="1" applyFill="1" applyAlignment="1">
      <alignment/>
    </xf>
    <xf numFmtId="4" fontId="0" fillId="0" borderId="0" xfId="0" applyNumberFormat="1" applyFont="1" applyFill="1" applyAlignment="1">
      <alignment/>
    </xf>
    <xf numFmtId="0" fontId="0" fillId="0" borderId="0" xfId="0" applyFont="1" applyFill="1" applyBorder="1" applyAlignment="1">
      <alignment horizontal="justify" vertical="top" wrapText="1"/>
    </xf>
    <xf numFmtId="0" fontId="0" fillId="0" borderId="0" xfId="0" applyNumberFormat="1" applyFont="1" applyFill="1" applyBorder="1" applyAlignment="1">
      <alignment horizontal="right"/>
    </xf>
    <xf numFmtId="0" fontId="16" fillId="0" borderId="0" xfId="0" applyFont="1" applyFill="1" applyBorder="1" applyAlignment="1">
      <alignment horizontal="right"/>
    </xf>
    <xf numFmtId="0" fontId="0" fillId="0" borderId="0" xfId="0" applyFont="1" applyFill="1" applyAlignment="1">
      <alignment horizontal="justify" vertical="top" wrapText="1"/>
    </xf>
    <xf numFmtId="0" fontId="0" fillId="0" borderId="0"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Alignment="1">
      <alignment/>
    </xf>
    <xf numFmtId="176" fontId="0" fillId="0" borderId="0" xfId="0" applyNumberFormat="1" applyFont="1" applyFill="1" applyBorder="1" applyAlignment="1">
      <alignment horizontal="right"/>
    </xf>
    <xf numFmtId="4" fontId="12" fillId="0" borderId="0" xfId="0" applyNumberFormat="1" applyFont="1" applyBorder="1" applyAlignment="1">
      <alignment horizontal="right"/>
    </xf>
    <xf numFmtId="176" fontId="5" fillId="0" borderId="0" xfId="0" applyNumberFormat="1" applyFont="1" applyBorder="1" applyAlignment="1">
      <alignment/>
    </xf>
    <xf numFmtId="16" fontId="12" fillId="0" borderId="0" xfId="0" applyNumberFormat="1" applyFont="1" applyAlignment="1">
      <alignment horizontal="right" vertical="top"/>
    </xf>
    <xf numFmtId="0" fontId="12" fillId="0" borderId="0" xfId="0" applyFont="1" applyAlignment="1">
      <alignment vertical="top"/>
    </xf>
    <xf numFmtId="0" fontId="5" fillId="0" borderId="0" xfId="0" applyFont="1" applyBorder="1" applyAlignment="1">
      <alignment/>
    </xf>
    <xf numFmtId="176" fontId="0" fillId="0" borderId="0" xfId="42" applyNumberFormat="1" applyFont="1" applyAlignment="1">
      <alignment horizontal="right"/>
    </xf>
    <xf numFmtId="176" fontId="0" fillId="0" borderId="0" xfId="42" applyNumberFormat="1" applyFont="1" applyBorder="1" applyAlignment="1">
      <alignment/>
    </xf>
    <xf numFmtId="176" fontId="0" fillId="0" borderId="0" xfId="42" applyNumberFormat="1" applyFont="1" applyBorder="1" applyAlignment="1">
      <alignment/>
    </xf>
    <xf numFmtId="0" fontId="5" fillId="0" borderId="0" xfId="0" applyFont="1" applyAlignment="1">
      <alignment horizontal="justify" wrapText="1"/>
    </xf>
    <xf numFmtId="0" fontId="5" fillId="0" borderId="0" xfId="0" applyFont="1" applyAlignment="1">
      <alignment horizontal="right" wrapText="1"/>
    </xf>
    <xf numFmtId="4" fontId="5" fillId="0" borderId="0" xfId="0" applyNumberFormat="1" applyFont="1" applyAlignment="1">
      <alignment horizontal="left" wrapText="1"/>
    </xf>
    <xf numFmtId="176" fontId="5" fillId="0" borderId="0" xfId="42" applyNumberFormat="1" applyFont="1" applyBorder="1" applyAlignment="1">
      <alignment wrapText="1"/>
    </xf>
    <xf numFmtId="16" fontId="0" fillId="0" borderId="0" xfId="0" applyNumberFormat="1" applyFont="1" applyAlignment="1">
      <alignment horizontal="right" vertical="top"/>
    </xf>
    <xf numFmtId="0" fontId="0" fillId="0" borderId="0" xfId="0" applyFont="1" applyBorder="1" applyAlignment="1">
      <alignment/>
    </xf>
    <xf numFmtId="4" fontId="0" fillId="0" borderId="0" xfId="0" applyNumberFormat="1" applyFont="1" applyBorder="1" applyAlignment="1">
      <alignment/>
    </xf>
    <xf numFmtId="176" fontId="0" fillId="0" borderId="0" xfId="42" applyNumberFormat="1" applyFont="1" applyAlignment="1">
      <alignment/>
    </xf>
    <xf numFmtId="176" fontId="0" fillId="0" borderId="0" xfId="42" applyNumberFormat="1" applyFont="1" applyBorder="1" applyAlignment="1">
      <alignment horizontal="right"/>
    </xf>
    <xf numFmtId="9" fontId="0" fillId="0" borderId="0" xfId="0" applyNumberFormat="1" applyFont="1" applyAlignment="1">
      <alignment horizontal="right"/>
    </xf>
    <xf numFmtId="176" fontId="12" fillId="0" borderId="0" xfId="42" applyNumberFormat="1" applyFont="1" applyBorder="1" applyAlignment="1">
      <alignment horizontal="right"/>
    </xf>
    <xf numFmtId="0" fontId="11" fillId="0" borderId="0" xfId="0" applyFont="1" applyBorder="1" applyAlignment="1">
      <alignment horizontal="justify" vertical="top" wrapText="1"/>
    </xf>
    <xf numFmtId="0" fontId="0" fillId="0" borderId="0" xfId="0" applyNumberFormat="1" applyFont="1" applyBorder="1" applyAlignment="1">
      <alignment horizontal="right" vertical="center"/>
    </xf>
    <xf numFmtId="0" fontId="0" fillId="0" borderId="0" xfId="0" applyFont="1" applyFill="1" applyAlignment="1">
      <alignment/>
    </xf>
    <xf numFmtId="49" fontId="6" fillId="0" borderId="0" xfId="58" applyNumberFormat="1" applyFont="1" applyFill="1" applyBorder="1" applyAlignment="1">
      <alignment horizontal="center" vertical="top"/>
      <protection/>
    </xf>
    <xf numFmtId="49" fontId="8" fillId="0" borderId="0" xfId="0" applyNumberFormat="1" applyFont="1" applyFill="1" applyAlignment="1">
      <alignment horizontal="center"/>
    </xf>
    <xf numFmtId="0" fontId="0" fillId="0" borderId="0" xfId="0" applyFont="1" applyFill="1" applyAlignment="1">
      <alignment horizontal="center"/>
    </xf>
    <xf numFmtId="0" fontId="0" fillId="36" borderId="10" xfId="0" applyFont="1" applyFill="1" applyBorder="1" applyAlignment="1">
      <alignment horizontal="center"/>
    </xf>
    <xf numFmtId="0" fontId="0" fillId="36" borderId="10" xfId="0" applyFont="1" applyFill="1" applyBorder="1" applyAlignment="1">
      <alignment/>
    </xf>
    <xf numFmtId="176" fontId="0" fillId="36" borderId="10" xfId="0" applyNumberFormat="1" applyFont="1" applyFill="1" applyBorder="1" applyAlignment="1">
      <alignment horizontal="center"/>
    </xf>
    <xf numFmtId="49" fontId="21" fillId="0" borderId="0" xfId="0" applyNumberFormat="1" applyFont="1" applyFill="1" applyBorder="1" applyAlignment="1">
      <alignment/>
    </xf>
    <xf numFmtId="4" fontId="21" fillId="0" borderId="0" xfId="0" applyNumberFormat="1" applyFont="1" applyFill="1" applyBorder="1" applyAlignment="1">
      <alignment/>
    </xf>
    <xf numFmtId="0" fontId="21" fillId="0" borderId="0" xfId="0" applyFont="1" applyFill="1" applyBorder="1" applyAlignment="1">
      <alignment/>
    </xf>
    <xf numFmtId="1" fontId="6" fillId="0" borderId="0" xfId="0" applyNumberFormat="1" applyFont="1" applyFill="1" applyBorder="1" applyAlignment="1">
      <alignment horizontal="center" vertical="top"/>
    </xf>
    <xf numFmtId="0" fontId="7" fillId="0" borderId="0" xfId="0" applyFont="1" applyAlignment="1">
      <alignment horizontal="right" vertical="top"/>
    </xf>
    <xf numFmtId="0" fontId="7" fillId="0" borderId="0" xfId="0" applyFont="1" applyAlignment="1">
      <alignment vertical="top"/>
    </xf>
    <xf numFmtId="49" fontId="6" fillId="0" borderId="0" xfId="0" applyNumberFormat="1" applyFont="1" applyFill="1" applyBorder="1" applyAlignment="1">
      <alignment horizontal="center" vertical="top"/>
    </xf>
    <xf numFmtId="49" fontId="6" fillId="0" borderId="0" xfId="0" applyNumberFormat="1" applyFont="1" applyAlignment="1">
      <alignment horizontal="justify" vertical="top"/>
    </xf>
    <xf numFmtId="0" fontId="65" fillId="0" borderId="0" xfId="0" applyFont="1" applyAlignment="1">
      <alignment horizontal="justify" vertical="top"/>
    </xf>
    <xf numFmtId="49" fontId="21" fillId="0" borderId="0" xfId="61" applyNumberFormat="1" applyFont="1" applyFill="1" applyBorder="1" applyAlignment="1">
      <alignment horizontal="center" vertical="top"/>
      <protection/>
    </xf>
    <xf numFmtId="49" fontId="7" fillId="0" borderId="0" xfId="0" applyNumberFormat="1" applyFont="1" applyBorder="1" applyAlignment="1">
      <alignment/>
    </xf>
    <xf numFmtId="4" fontId="7" fillId="0" borderId="0" xfId="0" applyNumberFormat="1" applyFont="1" applyBorder="1" applyAlignment="1">
      <alignment/>
    </xf>
    <xf numFmtId="0" fontId="7" fillId="0" borderId="0" xfId="0" applyFont="1" applyBorder="1" applyAlignment="1">
      <alignment/>
    </xf>
    <xf numFmtId="0" fontId="7" fillId="0" borderId="0" xfId="0" applyFont="1" applyAlignment="1">
      <alignment vertical="top" wrapText="1"/>
    </xf>
    <xf numFmtId="0" fontId="7" fillId="0" borderId="0" xfId="0" applyFont="1" applyFill="1" applyAlignment="1">
      <alignment/>
    </xf>
    <xf numFmtId="0" fontId="8" fillId="0" borderId="0" xfId="0" applyFont="1" applyFill="1" applyAlignment="1">
      <alignment horizontal="center" vertical="top"/>
    </xf>
    <xf numFmtId="1" fontId="8" fillId="0" borderId="0" xfId="0" applyNumberFormat="1" applyFont="1" applyFill="1" applyAlignment="1">
      <alignment horizontal="center" vertical="top" wrapText="1"/>
    </xf>
    <xf numFmtId="0" fontId="0" fillId="0" borderId="0" xfId="0" applyFont="1" applyAlignment="1">
      <alignment horizontal="center"/>
    </xf>
    <xf numFmtId="0" fontId="7" fillId="0" borderId="0" xfId="0" applyFont="1" applyAlignment="1">
      <alignment horizontal="center" vertical="top" wrapText="1"/>
    </xf>
    <xf numFmtId="49" fontId="21" fillId="0" borderId="0" xfId="0" applyNumberFormat="1" applyFont="1" applyFill="1" applyBorder="1" applyAlignment="1">
      <alignment vertical="top"/>
    </xf>
    <xf numFmtId="4" fontId="21" fillId="0" borderId="0" xfId="0" applyNumberFormat="1" applyFont="1" applyFill="1" applyBorder="1" applyAlignment="1">
      <alignment vertical="top"/>
    </xf>
    <xf numFmtId="0" fontId="21" fillId="0" borderId="0" xfId="0" applyFont="1" applyFill="1" applyBorder="1" applyAlignment="1">
      <alignment vertical="top"/>
    </xf>
    <xf numFmtId="49" fontId="21" fillId="0" borderId="0" xfId="60" applyNumberFormat="1" applyFont="1" applyFill="1" applyBorder="1" applyAlignment="1">
      <alignment horizontal="center" vertical="top"/>
      <protection/>
    </xf>
    <xf numFmtId="0" fontId="8" fillId="0" borderId="0" xfId="0" applyFont="1" applyFill="1" applyAlignment="1">
      <alignment horizontal="center" vertical="top" wrapText="1"/>
    </xf>
    <xf numFmtId="0" fontId="7" fillId="0" borderId="0" xfId="0" applyNumberFormat="1" applyFont="1" applyAlignment="1">
      <alignment horizontal="right" vertical="top"/>
    </xf>
    <xf numFmtId="176" fontId="7" fillId="0" borderId="0" xfId="0" applyNumberFormat="1" applyFont="1" applyAlignment="1">
      <alignment vertical="top" wrapText="1"/>
    </xf>
    <xf numFmtId="0" fontId="6" fillId="0" borderId="0" xfId="0" applyFont="1" applyFill="1" applyAlignment="1">
      <alignment vertical="top" wrapText="1"/>
    </xf>
    <xf numFmtId="4" fontId="7" fillId="0" borderId="0" xfId="0" applyNumberFormat="1" applyFont="1" applyAlignment="1">
      <alignment horizontal="right" wrapText="1"/>
    </xf>
    <xf numFmtId="0" fontId="6" fillId="0" borderId="0" xfId="0" applyFont="1" applyAlignment="1">
      <alignment vertical="top" wrapText="1"/>
    </xf>
    <xf numFmtId="0" fontId="7" fillId="0" borderId="0" xfId="0" applyFont="1" applyFill="1" applyAlignment="1">
      <alignment vertical="top" wrapText="1"/>
    </xf>
    <xf numFmtId="0" fontId="0" fillId="0" borderId="0" xfId="0" applyNumberFormat="1" applyFont="1" applyFill="1" applyAlignment="1">
      <alignment horizontal="right"/>
    </xf>
    <xf numFmtId="0" fontId="0" fillId="0" borderId="0" xfId="0" applyNumberFormat="1" applyFont="1" applyAlignment="1">
      <alignment horizontal="right"/>
    </xf>
    <xf numFmtId="4" fontId="10" fillId="0" borderId="0" xfId="0" applyNumberFormat="1" applyFont="1" applyAlignment="1">
      <alignment/>
    </xf>
    <xf numFmtId="0" fontId="12" fillId="0" borderId="0" xfId="0" applyFont="1" applyFill="1" applyAlignment="1">
      <alignment horizontal="center" vertical="top"/>
    </xf>
    <xf numFmtId="1" fontId="0" fillId="0" borderId="0" xfId="0" applyNumberFormat="1" applyFont="1" applyAlignment="1">
      <alignment horizontal="right"/>
    </xf>
    <xf numFmtId="0" fontId="0" fillId="0" borderId="0" xfId="0" applyFont="1" applyBorder="1" applyAlignment="1">
      <alignment horizontal="right"/>
    </xf>
    <xf numFmtId="176" fontId="0" fillId="0" borderId="0" xfId="0" applyNumberFormat="1" applyFont="1" applyFill="1" applyAlignment="1">
      <alignment horizontal="right"/>
    </xf>
    <xf numFmtId="1" fontId="0" fillId="0" borderId="0" xfId="0" applyNumberFormat="1" applyFont="1" applyFill="1" applyAlignment="1">
      <alignment horizontal="right"/>
    </xf>
    <xf numFmtId="0" fontId="0" fillId="0" borderId="0" xfId="0" applyFont="1" applyAlignment="1">
      <alignment horizontal="left" vertical="top" wrapText="1"/>
    </xf>
    <xf numFmtId="176" fontId="0" fillId="0" borderId="0" xfId="0" applyNumberFormat="1" applyFont="1" applyBorder="1" applyAlignment="1">
      <alignment horizontal="right"/>
    </xf>
    <xf numFmtId="0" fontId="0" fillId="0" borderId="0" xfId="0" applyFont="1" applyFill="1" applyAlignment="1">
      <alignment horizontal="center" vertical="top"/>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vertical="top" wrapText="1"/>
    </xf>
    <xf numFmtId="0" fontId="22" fillId="0" borderId="0" xfId="0" applyFont="1" applyAlignment="1">
      <alignment/>
    </xf>
    <xf numFmtId="0" fontId="22" fillId="0" borderId="0" xfId="0" applyFont="1" applyAlignment="1">
      <alignment wrapText="1"/>
    </xf>
    <xf numFmtId="0" fontId="12" fillId="0" borderId="0" xfId="0" applyFont="1" applyAlignment="1">
      <alignment wrapText="1"/>
    </xf>
    <xf numFmtId="4" fontId="0" fillId="0" borderId="0" xfId="0" applyNumberFormat="1" applyFont="1" applyAlignment="1">
      <alignment/>
    </xf>
    <xf numFmtId="4" fontId="0" fillId="0" borderId="0" xfId="0" applyNumberFormat="1" applyFont="1" applyAlignment="1">
      <alignment horizontal="center"/>
    </xf>
    <xf numFmtId="4" fontId="0" fillId="0" borderId="0" xfId="0" applyNumberFormat="1" applyFont="1" applyFill="1" applyAlignment="1">
      <alignment horizontal="center"/>
    </xf>
    <xf numFmtId="0" fontId="0" fillId="0" borderId="0" xfId="0" applyFont="1" applyBorder="1" applyAlignment="1">
      <alignment horizontal="justify" wrapText="1"/>
    </xf>
    <xf numFmtId="0" fontId="2" fillId="0" borderId="0" xfId="0" applyFont="1" applyBorder="1" applyAlignment="1">
      <alignment horizontal="justify" wrapText="1"/>
    </xf>
    <xf numFmtId="0" fontId="0" fillId="0" borderId="0" xfId="0" applyNumberFormat="1" applyFont="1" applyAlignment="1">
      <alignment vertical="top" wrapText="1"/>
    </xf>
    <xf numFmtId="176" fontId="7" fillId="0" borderId="0" xfId="0" applyNumberFormat="1" applyFont="1" applyAlignment="1">
      <alignment vertical="top"/>
    </xf>
    <xf numFmtId="176" fontId="0" fillId="0" borderId="0" xfId="0" applyNumberFormat="1" applyFont="1" applyAlignment="1">
      <alignment vertical="top"/>
    </xf>
    <xf numFmtId="0" fontId="0" fillId="0" borderId="13" xfId="0" applyFont="1" applyBorder="1" applyAlignment="1">
      <alignment horizontal="center"/>
    </xf>
    <xf numFmtId="0" fontId="0" fillId="0" borderId="13" xfId="0" applyFont="1" applyBorder="1" applyAlignment="1">
      <alignment/>
    </xf>
    <xf numFmtId="176" fontId="12" fillId="0" borderId="14" xfId="0" applyNumberFormat="1" applyFont="1" applyBorder="1" applyAlignment="1">
      <alignment/>
    </xf>
    <xf numFmtId="0" fontId="0" fillId="0" borderId="0"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xf>
    <xf numFmtId="176" fontId="12" fillId="0" borderId="0" xfId="0" applyNumberFormat="1" applyFont="1" applyBorder="1" applyAlignment="1">
      <alignment/>
    </xf>
    <xf numFmtId="0" fontId="0" fillId="0" borderId="15" xfId="0" applyFont="1" applyBorder="1" applyAlignment="1">
      <alignment horizontal="center"/>
    </xf>
    <xf numFmtId="0" fontId="0" fillId="0" borderId="15" xfId="0" applyFont="1" applyBorder="1" applyAlignment="1">
      <alignment/>
    </xf>
    <xf numFmtId="176" fontId="12" fillId="0" borderId="16" xfId="0" applyNumberFormat="1" applyFont="1" applyBorder="1" applyAlignment="1">
      <alignment/>
    </xf>
    <xf numFmtId="0" fontId="12" fillId="0" borderId="17" xfId="0" applyFont="1" applyBorder="1" applyAlignment="1">
      <alignment wrapText="1"/>
    </xf>
    <xf numFmtId="0" fontId="12" fillId="0" borderId="0" xfId="0" applyFont="1" applyBorder="1" applyAlignment="1">
      <alignment wrapText="1"/>
    </xf>
    <xf numFmtId="0" fontId="12" fillId="0" borderId="18" xfId="0" applyFont="1" applyBorder="1" applyAlignment="1">
      <alignment wrapText="1"/>
    </xf>
    <xf numFmtId="2" fontId="21" fillId="0" borderId="0" xfId="0" applyNumberFormat="1" applyFont="1" applyAlignment="1">
      <alignment horizontal="justify" wrapText="1"/>
    </xf>
    <xf numFmtId="0" fontId="66" fillId="0" borderId="0" xfId="0" applyFont="1" applyAlignment="1">
      <alignment horizontal="justify" vertical="top"/>
    </xf>
    <xf numFmtId="49" fontId="0" fillId="0" borderId="0" xfId="0" applyNumberFormat="1" applyFont="1" applyFill="1" applyAlignment="1">
      <alignment horizontal="justify" vertical="top"/>
    </xf>
    <xf numFmtId="0" fontId="0" fillId="0" borderId="0" xfId="0" applyFont="1" applyFill="1" applyAlignment="1">
      <alignment horizontal="justify" vertical="top"/>
    </xf>
    <xf numFmtId="0" fontId="0" fillId="0" borderId="0" xfId="0" applyFont="1" applyAlignment="1">
      <alignment horizontal="justify" vertical="top"/>
    </xf>
    <xf numFmtId="2" fontId="0" fillId="0" borderId="0" xfId="0" applyNumberFormat="1" applyFont="1" applyFill="1" applyAlignment="1">
      <alignment horizontal="right"/>
    </xf>
    <xf numFmtId="0" fontId="0" fillId="0" borderId="0" xfId="0" applyFont="1" applyFill="1" applyAlignment="1" quotePrefix="1">
      <alignment horizontal="justify" vertical="top"/>
    </xf>
    <xf numFmtId="0" fontId="12" fillId="0" borderId="0" xfId="0" applyFont="1" applyFill="1" applyAlignment="1">
      <alignment horizontal="justify" vertical="top"/>
    </xf>
    <xf numFmtId="0" fontId="0" fillId="0" borderId="0" xfId="0" applyFont="1" applyAlignment="1">
      <alignment horizontal="center" vertical="top" wrapText="1"/>
    </xf>
    <xf numFmtId="176" fontId="0" fillId="0" borderId="0" xfId="0" applyNumberFormat="1" applyFont="1" applyAlignment="1">
      <alignment vertical="top" wrapText="1"/>
    </xf>
    <xf numFmtId="0" fontId="21" fillId="0" borderId="0" xfId="0" applyFont="1" applyAlignment="1">
      <alignment horizontal="justify" vertical="top" wrapText="1"/>
    </xf>
    <xf numFmtId="2" fontId="67" fillId="0" borderId="0" xfId="0" applyNumberFormat="1" applyFont="1" applyAlignment="1">
      <alignment vertical="top" wrapText="1"/>
    </xf>
    <xf numFmtId="176" fontId="67" fillId="0" borderId="0" xfId="0" applyNumberFormat="1" applyFont="1" applyAlignment="1">
      <alignment vertical="top" wrapText="1"/>
    </xf>
    <xf numFmtId="0" fontId="0" fillId="0" borderId="0" xfId="56" applyFont="1" applyAlignment="1">
      <alignment horizontal="justify" vertical="top"/>
      <protection/>
    </xf>
    <xf numFmtId="0" fontId="21" fillId="0" borderId="0" xfId="57" applyFont="1" applyAlignment="1">
      <alignment horizontal="justify" vertical="top" wrapText="1"/>
      <protection/>
    </xf>
    <xf numFmtId="49" fontId="0" fillId="0" borderId="0" xfId="0" applyNumberFormat="1" applyFont="1" applyAlignment="1">
      <alignment vertical="top" wrapText="1"/>
    </xf>
    <xf numFmtId="0" fontId="12" fillId="0" borderId="0" xfId="57" applyFont="1" applyAlignment="1">
      <alignment horizontal="justify" vertical="top" wrapText="1"/>
      <protection/>
    </xf>
    <xf numFmtId="0" fontId="0" fillId="0" borderId="0" xfId="0" applyFont="1" applyAlignment="1">
      <alignment horizontal="center" vertical="center"/>
    </xf>
    <xf numFmtId="49" fontId="0" fillId="0" borderId="0" xfId="0" applyNumberFormat="1" applyFont="1" applyAlignment="1">
      <alignment wrapText="1"/>
    </xf>
    <xf numFmtId="2" fontId="0" fillId="0" borderId="0" xfId="0" applyNumberFormat="1" applyFont="1" applyAlignment="1">
      <alignment vertical="top" wrapText="1"/>
    </xf>
    <xf numFmtId="0" fontId="0" fillId="0" borderId="19" xfId="0" applyFont="1" applyBorder="1" applyAlignment="1">
      <alignment horizontal="justify" vertical="top"/>
    </xf>
    <xf numFmtId="0" fontId="0" fillId="0" borderId="19" xfId="0" applyFont="1" applyBorder="1" applyAlignment="1">
      <alignment horizontal="right"/>
    </xf>
    <xf numFmtId="3" fontId="0" fillId="0" borderId="19" xfId="0" applyNumberFormat="1" applyFont="1" applyBorder="1" applyAlignment="1">
      <alignment horizontal="right"/>
    </xf>
    <xf numFmtId="176" fontId="0" fillId="0" borderId="19" xfId="0" applyNumberFormat="1" applyFont="1" applyBorder="1" applyAlignment="1">
      <alignment/>
    </xf>
    <xf numFmtId="3" fontId="0" fillId="0" borderId="0" xfId="0" applyNumberFormat="1" applyFont="1" applyAlignment="1">
      <alignment horizontal="right"/>
    </xf>
    <xf numFmtId="175" fontId="0" fillId="0" borderId="0" xfId="0" applyNumberFormat="1" applyFont="1" applyAlignment="1">
      <alignment horizontal="right"/>
    </xf>
    <xf numFmtId="0" fontId="12" fillId="0" borderId="0" xfId="0" applyFont="1" applyAlignment="1">
      <alignment horizontal="justify" vertical="top"/>
    </xf>
    <xf numFmtId="3" fontId="0" fillId="0" borderId="0" xfId="0" applyNumberFormat="1" applyFont="1" applyBorder="1" applyAlignment="1">
      <alignment horizontal="right"/>
    </xf>
    <xf numFmtId="0" fontId="7" fillId="0" borderId="0" xfId="0" applyFont="1" applyAlignment="1">
      <alignment horizontal="center" vertical="top"/>
    </xf>
    <xf numFmtId="0" fontId="0" fillId="0" borderId="0" xfId="0" applyFont="1" applyAlignment="1">
      <alignment horizontal="center" vertical="top"/>
    </xf>
    <xf numFmtId="0" fontId="0" fillId="0" borderId="19" xfId="0" applyFont="1" applyBorder="1" applyAlignment="1">
      <alignment horizontal="center"/>
    </xf>
    <xf numFmtId="1" fontId="21" fillId="0" borderId="0" xfId="0" applyNumberFormat="1" applyFont="1" applyFill="1" applyBorder="1" applyAlignment="1">
      <alignment horizontal="center" vertical="top"/>
    </xf>
    <xf numFmtId="2" fontId="21" fillId="0" borderId="0" xfId="0" applyNumberFormat="1" applyFont="1" applyAlignment="1">
      <alignment horizontal="justify" vertical="top" wrapText="1"/>
    </xf>
    <xf numFmtId="0" fontId="0" fillId="0" borderId="0" xfId="0" applyNumberFormat="1" applyFont="1" applyAlignment="1">
      <alignment horizontal="right" vertical="top"/>
    </xf>
    <xf numFmtId="49" fontId="21" fillId="0" borderId="0" xfId="58" applyNumberFormat="1" applyFont="1" applyFill="1" applyBorder="1" applyAlignment="1">
      <alignment horizontal="center" vertical="top"/>
      <protection/>
    </xf>
    <xf numFmtId="0" fontId="0" fillId="0" borderId="0" xfId="0" applyNumberFormat="1" applyFont="1" applyAlignment="1">
      <alignment horizontal="right" wrapText="1"/>
    </xf>
    <xf numFmtId="0" fontId="0" fillId="0" borderId="0" xfId="0" applyFont="1" applyAlignment="1" quotePrefix="1">
      <alignment horizontal="justify" vertical="top" wrapText="1"/>
    </xf>
    <xf numFmtId="0" fontId="0" fillId="0" borderId="0" xfId="0" applyNumberFormat="1" applyFont="1" applyAlignment="1" quotePrefix="1">
      <alignment horizontal="justify" vertical="top" wrapText="1"/>
    </xf>
    <xf numFmtId="0" fontId="0" fillId="0" borderId="0" xfId="0" applyFont="1" applyAlignment="1">
      <alignment horizontal="center" wrapText="1"/>
    </xf>
    <xf numFmtId="0" fontId="21" fillId="0" borderId="0" xfId="0" applyFont="1" applyFill="1" applyAlignment="1">
      <alignment vertical="top" wrapText="1"/>
    </xf>
    <xf numFmtId="4" fontId="0" fillId="0" borderId="0" xfId="0" applyNumberFormat="1" applyFont="1" applyAlignment="1">
      <alignment horizontal="right" wrapText="1"/>
    </xf>
    <xf numFmtId="0" fontId="68" fillId="0" borderId="0" xfId="0" applyFont="1" applyAlignment="1">
      <alignment horizontal="justify" vertical="top" wrapText="1"/>
    </xf>
    <xf numFmtId="0" fontId="69" fillId="0" borderId="0" xfId="0" applyFont="1" applyAlignment="1">
      <alignment horizontal="justify" vertical="top" wrapText="1"/>
    </xf>
    <xf numFmtId="0" fontId="21" fillId="0" borderId="0" xfId="0" applyFont="1" applyFill="1" applyAlignment="1">
      <alignment horizontal="justify" vertical="top"/>
    </xf>
    <xf numFmtId="1" fontId="12" fillId="0" borderId="0" xfId="0" applyNumberFormat="1" applyFont="1" applyFill="1" applyAlignment="1">
      <alignment horizontal="center" vertical="top"/>
    </xf>
    <xf numFmtId="0" fontId="12" fillId="0" borderId="0" xfId="62" applyFont="1" applyAlignment="1">
      <alignment horizontal="justify" vertical="top"/>
      <protection/>
    </xf>
    <xf numFmtId="3" fontId="0" fillId="0" borderId="0" xfId="0" applyNumberFormat="1" applyFont="1" applyAlignment="1">
      <alignment horizontal="justify"/>
    </xf>
    <xf numFmtId="49" fontId="21" fillId="0" borderId="0" xfId="59" applyNumberFormat="1" applyFont="1" applyFill="1" applyBorder="1" applyAlignment="1">
      <alignment horizontal="center" vertical="top"/>
      <protection/>
    </xf>
    <xf numFmtId="0" fontId="0" fillId="0" borderId="0" xfId="62" applyFont="1" applyAlignment="1">
      <alignment horizontal="justify" vertical="top"/>
      <protection/>
    </xf>
    <xf numFmtId="3" fontId="0" fillId="0" borderId="0" xfId="0" applyNumberFormat="1" applyFont="1" applyAlignment="1">
      <alignment/>
    </xf>
    <xf numFmtId="1" fontId="0" fillId="0" borderId="0" xfId="0" applyNumberFormat="1" applyFont="1" applyAlignment="1">
      <alignment horizontal="right" vertical="top"/>
    </xf>
    <xf numFmtId="49" fontId="69" fillId="0" borderId="0" xfId="0" applyNumberFormat="1" applyFont="1" applyFill="1" applyAlignment="1">
      <alignment horizontal="center"/>
    </xf>
    <xf numFmtId="0" fontId="0" fillId="0" borderId="0" xfId="0" applyFont="1" applyAlignment="1" quotePrefix="1">
      <alignment horizontal="justify" vertical="top"/>
    </xf>
    <xf numFmtId="49" fontId="0" fillId="0" borderId="0" xfId="0" applyNumberFormat="1" applyFont="1" applyBorder="1" applyAlignment="1">
      <alignment/>
    </xf>
    <xf numFmtId="3" fontId="0" fillId="0" borderId="0" xfId="0" applyNumberFormat="1" applyFont="1" applyBorder="1" applyAlignment="1">
      <alignment horizontal="center"/>
    </xf>
    <xf numFmtId="1" fontId="12" fillId="0" borderId="0" xfId="62" applyNumberFormat="1" applyFont="1" applyFill="1" applyAlignment="1">
      <alignment horizontal="center" vertical="top"/>
      <protection/>
    </xf>
    <xf numFmtId="0" fontId="0" fillId="0" borderId="0" xfId="63" applyFont="1" applyAlignment="1">
      <alignment horizontal="justify" vertical="top"/>
      <protection/>
    </xf>
    <xf numFmtId="4" fontId="0" fillId="0" borderId="0" xfId="0" applyNumberFormat="1" applyFont="1" applyFill="1" applyAlignment="1">
      <alignment horizontal="left" vertical="top"/>
    </xf>
    <xf numFmtId="1" fontId="12" fillId="0" borderId="0" xfId="0" applyNumberFormat="1" applyFont="1" applyFill="1" applyAlignment="1">
      <alignment horizontal="center" vertical="top" wrapText="1"/>
    </xf>
    <xf numFmtId="0" fontId="0" fillId="0" borderId="13" xfId="0" applyFont="1" applyBorder="1" applyAlignment="1">
      <alignment horizontal="right"/>
    </xf>
    <xf numFmtId="0" fontId="0" fillId="0" borderId="13" xfId="0" applyNumberFormat="1" applyFont="1" applyBorder="1" applyAlignment="1">
      <alignment horizontal="right" vertical="center"/>
    </xf>
    <xf numFmtId="4" fontId="0" fillId="0" borderId="13" xfId="0" applyNumberFormat="1" applyFont="1" applyBorder="1" applyAlignment="1">
      <alignment horizontal="right"/>
    </xf>
    <xf numFmtId="176" fontId="12" fillId="0" borderId="14" xfId="42" applyNumberFormat="1" applyFont="1" applyBorder="1" applyAlignment="1">
      <alignment horizontal="right"/>
    </xf>
    <xf numFmtId="0" fontId="11" fillId="0" borderId="18" xfId="0" applyFont="1" applyBorder="1" applyAlignment="1">
      <alignment horizontal="justify" vertical="center" wrapText="1"/>
    </xf>
    <xf numFmtId="0" fontId="12" fillId="0" borderId="0" xfId="0" applyFont="1" applyAlignment="1">
      <alignment horizontal="left" wrapText="1"/>
    </xf>
    <xf numFmtId="0" fontId="5" fillId="0" borderId="0" xfId="0" applyFont="1" applyAlignment="1">
      <alignment horizontal="right" vertical="top"/>
    </xf>
    <xf numFmtId="0" fontId="0" fillId="0" borderId="0" xfId="0" applyFont="1" applyAlignment="1">
      <alignment horizontal="justify" vertical="top"/>
    </xf>
    <xf numFmtId="1" fontId="0" fillId="0" borderId="0" xfId="0" applyNumberFormat="1" applyFont="1" applyAlignment="1">
      <alignment horizontal="right"/>
    </xf>
    <xf numFmtId="0" fontId="0" fillId="0" borderId="0" xfId="0" applyFont="1" applyAlignment="1">
      <alignment horizontal="right"/>
    </xf>
    <xf numFmtId="4" fontId="0" fillId="0" borderId="0" xfId="0" applyNumberFormat="1" applyFont="1" applyAlignment="1">
      <alignment horizontal="right"/>
    </xf>
    <xf numFmtId="176" fontId="0" fillId="0" borderId="0" xfId="0" applyNumberFormat="1" applyFont="1" applyAlignment="1">
      <alignment horizontal="right"/>
    </xf>
    <xf numFmtId="0" fontId="0" fillId="0" borderId="0" xfId="0" applyFont="1" applyAlignment="1">
      <alignment horizontal="justify" vertical="top" wrapText="1"/>
    </xf>
    <xf numFmtId="0" fontId="5" fillId="0" borderId="0" xfId="0" applyFont="1" applyAlignment="1">
      <alignment horizontal="right"/>
    </xf>
    <xf numFmtId="1" fontId="5" fillId="0" borderId="0" xfId="0" applyNumberFormat="1" applyFont="1" applyAlignment="1">
      <alignment horizontal="right"/>
    </xf>
    <xf numFmtId="0" fontId="5" fillId="0" borderId="0" xfId="0" applyFont="1" applyAlignment="1">
      <alignment horizontal="right" vertical="top" wrapText="1"/>
    </xf>
    <xf numFmtId="4" fontId="5" fillId="0" borderId="0" xfId="0" applyNumberFormat="1" applyFont="1" applyAlignment="1">
      <alignment/>
    </xf>
    <xf numFmtId="0" fontId="12" fillId="0" borderId="0" xfId="0" applyFont="1" applyAlignment="1">
      <alignment horizontal="lef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54" xfId="56"/>
    <cellStyle name="Navadno 73" xfId="57"/>
    <cellStyle name="Navadno_PLINSKI PRIKLJUČEK POPISI" xfId="58"/>
    <cellStyle name="Navadno_PLINSKI PRIKLJUČEK POPISI 2" xfId="59"/>
    <cellStyle name="Navadno_PLINSKI PRIKLJUČEK POPISI_049-08 POPIS" xfId="60"/>
    <cellStyle name="Navadno_PLINSKI PRIKLJUČEK POPISI_049-08 POPIS 2" xfId="61"/>
    <cellStyle name="Navadno_POPIS VODA objekt A1 in A2" xfId="62"/>
    <cellStyle name="Navadno_VODA" xfId="63"/>
    <cellStyle name="Neutral" xfId="64"/>
    <cellStyle name="Normal_RC000"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523875</xdr:colOff>
      <xdr:row>0</xdr:row>
      <xdr:rowOff>0</xdr:rowOff>
    </xdr:from>
    <xdr:to>
      <xdr:col>6</xdr:col>
      <xdr:colOff>523875</xdr:colOff>
      <xdr:row>0</xdr:row>
      <xdr:rowOff>171450</xdr:rowOff>
    </xdr:to>
    <xdr:pic>
      <xdr:nvPicPr>
        <xdr:cNvPr id="1" name="Picture 48" descr="IMP1"/>
        <xdr:cNvPicPr preferRelativeResize="1">
          <a:picLocks noChangeAspect="1"/>
        </xdr:cNvPicPr>
      </xdr:nvPicPr>
      <xdr:blipFill>
        <a:blip r:embed="rId1"/>
        <a:stretch>
          <a:fillRect/>
        </a:stretch>
      </xdr:blipFill>
      <xdr:spPr>
        <a:xfrm>
          <a:off x="6257925" y="0"/>
          <a:ext cx="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E51"/>
  <sheetViews>
    <sheetView tabSelected="1" zoomScaleSheetLayoutView="100" workbookViewId="0" topLeftCell="A10">
      <selection activeCell="E49" sqref="E49"/>
    </sheetView>
  </sheetViews>
  <sheetFormatPr defaultColWidth="9.140625" defaultRowHeight="12.75"/>
  <cols>
    <col min="1" max="1" width="11.00390625" style="12" bestFit="1" customWidth="1"/>
    <col min="2" max="2" width="37.00390625" style="1" customWidth="1"/>
    <col min="3" max="4" width="9.140625" style="1" customWidth="1"/>
    <col min="5" max="5" width="18.28125" style="11" customWidth="1"/>
    <col min="6" max="16384" width="9.140625" style="1" customWidth="1"/>
  </cols>
  <sheetData>
    <row r="2" spans="1:2" ht="15">
      <c r="A2" s="10" t="s">
        <v>82</v>
      </c>
      <c r="B2" s="4" t="s">
        <v>81</v>
      </c>
    </row>
    <row r="3" spans="1:2" ht="15">
      <c r="A3" s="10" t="s">
        <v>83</v>
      </c>
      <c r="B3" s="5" t="s">
        <v>84</v>
      </c>
    </row>
    <row r="5" spans="3:4" ht="15">
      <c r="C5" s="2"/>
      <c r="D5" s="2"/>
    </row>
    <row r="7" spans="2:4" ht="15">
      <c r="B7" s="2"/>
      <c r="C7" s="2"/>
      <c r="D7" s="2"/>
    </row>
    <row r="8" spans="3:4" ht="15">
      <c r="C8" s="2"/>
      <c r="D8" s="2"/>
    </row>
    <row r="10" ht="15">
      <c r="B10" s="2" t="s">
        <v>43</v>
      </c>
    </row>
    <row r="12" spans="1:5" ht="15">
      <c r="A12" s="13" t="s">
        <v>2</v>
      </c>
      <c r="B12" s="14" t="s">
        <v>44</v>
      </c>
      <c r="E12" s="23">
        <f>'1.in 2. gradbeno obrtniška dela'!F25</f>
        <v>0</v>
      </c>
    </row>
    <row r="13" spans="1:2" ht="15">
      <c r="A13" s="13"/>
      <c r="B13" s="2"/>
    </row>
    <row r="14" spans="1:5" ht="15">
      <c r="A14" s="13" t="s">
        <v>5</v>
      </c>
      <c r="B14" s="14" t="s">
        <v>45</v>
      </c>
      <c r="E14" s="23">
        <f>'1.in 2. gradbeno obrtniška dela'!F164</f>
        <v>0</v>
      </c>
    </row>
    <row r="16" spans="1:5" ht="15">
      <c r="A16" s="12" t="s">
        <v>300</v>
      </c>
      <c r="B16" s="1" t="s">
        <v>19</v>
      </c>
      <c r="E16" s="11">
        <f>'1.in 2. gradbeno obrtniška dela'!F44</f>
        <v>0</v>
      </c>
    </row>
    <row r="17" spans="3:4" ht="15">
      <c r="C17" s="2"/>
      <c r="D17" s="2"/>
    </row>
    <row r="18" spans="1:5" ht="15">
      <c r="A18" s="12" t="s">
        <v>301</v>
      </c>
      <c r="B18" s="1" t="s">
        <v>46</v>
      </c>
      <c r="C18" s="2"/>
      <c r="D18" s="2"/>
      <c r="E18" s="11">
        <f>'1.in 2. gradbeno obrtniška dela'!F59</f>
        <v>0</v>
      </c>
    </row>
    <row r="19" spans="3:4" ht="15">
      <c r="C19" s="2"/>
      <c r="D19" s="2"/>
    </row>
    <row r="20" spans="1:5" ht="15">
      <c r="A20" s="12" t="s">
        <v>302</v>
      </c>
      <c r="B20" s="1" t="s">
        <v>47</v>
      </c>
      <c r="C20" s="2"/>
      <c r="D20" s="2"/>
      <c r="E20" s="11">
        <f>'1.in 2. gradbeno obrtniška dela'!F115</f>
        <v>0</v>
      </c>
    </row>
    <row r="22" spans="1:5" ht="15">
      <c r="A22" s="12" t="s">
        <v>303</v>
      </c>
      <c r="B22" s="1" t="s">
        <v>37</v>
      </c>
      <c r="E22" s="11">
        <f>'1.in 2. gradbeno obrtniška dela'!F130</f>
        <v>0</v>
      </c>
    </row>
    <row r="24" spans="1:5" ht="15">
      <c r="A24" s="12" t="s">
        <v>304</v>
      </c>
      <c r="B24" s="1" t="s">
        <v>48</v>
      </c>
      <c r="E24" s="11">
        <f>'1.in 2. gradbeno obrtniška dela'!F147</f>
        <v>0</v>
      </c>
    </row>
    <row r="26" spans="1:5" ht="15">
      <c r="A26" s="12" t="s">
        <v>305</v>
      </c>
      <c r="B26" s="1" t="s">
        <v>80</v>
      </c>
      <c r="E26" s="11">
        <f>'1.in 2. gradbeno obrtniška dela'!F154</f>
        <v>0</v>
      </c>
    </row>
    <row r="28" spans="1:5" ht="15">
      <c r="A28" s="12" t="s">
        <v>306</v>
      </c>
      <c r="B28" s="1" t="s">
        <v>98</v>
      </c>
      <c r="E28" s="11">
        <f>'1.in 2. gradbeno obrtniška dela'!F162</f>
        <v>0</v>
      </c>
    </row>
    <row r="30" spans="1:5" ht="15.75" thickBot="1">
      <c r="A30" s="15"/>
      <c r="B30" s="16" t="s">
        <v>307</v>
      </c>
      <c r="C30" s="17"/>
      <c r="D30" s="17"/>
      <c r="E30" s="18">
        <f>E12+E14</f>
        <v>0</v>
      </c>
    </row>
    <row r="31" ht="15.75" thickTop="1"/>
    <row r="32" spans="1:5" ht="15">
      <c r="A32" s="13" t="s">
        <v>7</v>
      </c>
      <c r="B32" s="19" t="s">
        <v>308</v>
      </c>
      <c r="E32" s="11">
        <f>'3. elektro instalacijska dela'!F403</f>
        <v>0</v>
      </c>
    </row>
    <row r="33" spans="1:2" ht="15">
      <c r="A33" s="13"/>
      <c r="B33" s="2"/>
    </row>
    <row r="34" spans="1:5" ht="15.75" thickBot="1">
      <c r="A34" s="20"/>
      <c r="B34" s="16" t="s">
        <v>309</v>
      </c>
      <c r="C34" s="17"/>
      <c r="D34" s="17"/>
      <c r="E34" s="18">
        <f>SUM(E32:E33)</f>
        <v>0</v>
      </c>
    </row>
    <row r="35" spans="1:2" ht="15.75" thickTop="1">
      <c r="A35" s="13"/>
      <c r="B35" s="2"/>
    </row>
    <row r="36" spans="1:2" ht="15">
      <c r="A36" s="13" t="s">
        <v>9</v>
      </c>
      <c r="B36" s="21" t="s">
        <v>310</v>
      </c>
    </row>
    <row r="38" spans="1:5" ht="15">
      <c r="A38" s="12" t="s">
        <v>121</v>
      </c>
      <c r="B38" s="1" t="s">
        <v>311</v>
      </c>
      <c r="E38" s="11">
        <f>'4.1 ogrevanje'!F112</f>
        <v>0</v>
      </c>
    </row>
    <row r="40" spans="1:5" ht="15">
      <c r="A40" s="12" t="s">
        <v>162</v>
      </c>
      <c r="B40" s="1" t="s">
        <v>312</v>
      </c>
      <c r="E40" s="11">
        <f>'4.2 hlajenje'!F157</f>
        <v>0</v>
      </c>
    </row>
    <row r="42" spans="1:5" ht="15">
      <c r="A42" s="12" t="s">
        <v>238</v>
      </c>
      <c r="B42" s="1" t="s">
        <v>602</v>
      </c>
      <c r="E42" s="11">
        <f>'4.3 prezračevanje'!F45</f>
        <v>0</v>
      </c>
    </row>
    <row r="43" ht="15">
      <c r="B43" s="2"/>
    </row>
    <row r="44" spans="1:5" ht="15">
      <c r="A44" s="12" t="s">
        <v>251</v>
      </c>
      <c r="B44" s="1" t="s">
        <v>603</v>
      </c>
      <c r="E44" s="11">
        <f>'4.4 vodovod'!F135</f>
        <v>0</v>
      </c>
    </row>
    <row r="46" spans="1:5" ht="15.75" thickBot="1">
      <c r="A46" s="15"/>
      <c r="B46" s="16" t="s">
        <v>313</v>
      </c>
      <c r="C46" s="17"/>
      <c r="D46" s="17"/>
      <c r="E46" s="18">
        <f>SUM(E38:E44)</f>
        <v>0</v>
      </c>
    </row>
    <row r="47" ht="15.75" thickTop="1"/>
    <row r="49" spans="2:5" ht="18">
      <c r="B49" s="3" t="s">
        <v>314</v>
      </c>
      <c r="C49" s="3"/>
      <c r="D49" s="3"/>
      <c r="E49" s="22">
        <f>E46+E34+E30</f>
        <v>0</v>
      </c>
    </row>
    <row r="50" spans="2:5" ht="15">
      <c r="B50" s="2"/>
      <c r="E50" s="23"/>
    </row>
    <row r="51" spans="2:5" ht="15">
      <c r="B51" s="2"/>
      <c r="E51" s="23"/>
    </row>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oddHeader>&amp;L&amp;G&amp;RPonudbeni predračun poslovni prostori K5</oddHeader>
    <oddFooter>&amp;C&amp;A&amp;Rstran &amp;P od &amp;N</oddFooter>
  </headerFooter>
  <legacyDrawingHF r:id="rId1"/>
</worksheet>
</file>

<file path=xl/worksheets/sheet2.xml><?xml version="1.0" encoding="utf-8"?>
<worksheet xmlns="http://schemas.openxmlformats.org/spreadsheetml/2006/main" xmlns:r="http://schemas.openxmlformats.org/officeDocument/2006/relationships">
  <sheetPr>
    <tabColor rgb="FF92D050"/>
  </sheetPr>
  <dimension ref="A1:G164"/>
  <sheetViews>
    <sheetView zoomScaleSheetLayoutView="90" workbookViewId="0" topLeftCell="A1">
      <pane ySplit="1" topLeftCell="A15" activePane="bottomLeft" state="frozen"/>
      <selection pane="topLeft" activeCell="E26" sqref="E26"/>
      <selection pane="bottomLeft" activeCell="D23" sqref="D23"/>
    </sheetView>
  </sheetViews>
  <sheetFormatPr defaultColWidth="9.140625" defaultRowHeight="12.75"/>
  <cols>
    <col min="1" max="1" width="5.7109375" style="314" customWidth="1"/>
    <col min="2" max="2" width="46.00390625" style="25" customWidth="1"/>
    <col min="3" max="4" width="9.140625" style="291" customWidth="1"/>
    <col min="5" max="5" width="11.28125" style="25" bestFit="1" customWidth="1"/>
    <col min="6" max="6" width="11.8515625" style="26" customWidth="1"/>
    <col min="7" max="7" width="10.140625" style="25" customWidth="1"/>
    <col min="8" max="16384" width="9.140625" style="25" customWidth="1"/>
  </cols>
  <sheetData>
    <row r="1" spans="1:6" s="267" customFormat="1" ht="13.5" thickBot="1">
      <c r="A1" s="271" t="s">
        <v>115</v>
      </c>
      <c r="B1" s="272" t="s">
        <v>116</v>
      </c>
      <c r="C1" s="271" t="s">
        <v>117</v>
      </c>
      <c r="D1" s="271" t="s">
        <v>118</v>
      </c>
      <c r="E1" s="271" t="s">
        <v>119</v>
      </c>
      <c r="F1" s="273" t="s">
        <v>120</v>
      </c>
    </row>
    <row r="2" ht="13.5" thickTop="1"/>
    <row r="4" ht="15.75">
      <c r="B4" s="319" t="s">
        <v>0</v>
      </c>
    </row>
    <row r="6" ht="15.75">
      <c r="B6" s="319" t="s">
        <v>1</v>
      </c>
    </row>
    <row r="8" spans="1:6" ht="51">
      <c r="A8" s="314" t="s">
        <v>2</v>
      </c>
      <c r="B8" s="317" t="s">
        <v>3</v>
      </c>
      <c r="C8" s="291" t="s">
        <v>4</v>
      </c>
      <c r="D8" s="291">
        <v>19.5</v>
      </c>
      <c r="F8" s="26">
        <f>D8*E8</f>
        <v>0</v>
      </c>
    </row>
    <row r="9" ht="12.75">
      <c r="B9" s="317"/>
    </row>
    <row r="10" spans="1:6" ht="51">
      <c r="A10" s="314" t="s">
        <v>5</v>
      </c>
      <c r="B10" s="317" t="s">
        <v>110</v>
      </c>
      <c r="C10" s="291" t="s">
        <v>6</v>
      </c>
      <c r="D10" s="291">
        <v>1</v>
      </c>
      <c r="F10" s="26">
        <f>D10*E10</f>
        <v>0</v>
      </c>
    </row>
    <row r="11" ht="12.75">
      <c r="B11" s="317"/>
    </row>
    <row r="12" spans="1:6" ht="51">
      <c r="A12" s="314" t="s">
        <v>7</v>
      </c>
      <c r="B12" s="317" t="s">
        <v>74</v>
      </c>
      <c r="C12" s="291" t="s">
        <v>8</v>
      </c>
      <c r="D12" s="291">
        <v>3.4</v>
      </c>
      <c r="F12" s="26">
        <f>D12*E12</f>
        <v>0</v>
      </c>
    </row>
    <row r="13" ht="12.75">
      <c r="B13" s="317"/>
    </row>
    <row r="14" spans="1:2" ht="102">
      <c r="A14" s="314" t="s">
        <v>9</v>
      </c>
      <c r="B14" s="317" t="s">
        <v>75</v>
      </c>
    </row>
    <row r="15" spans="2:6" ht="12.75">
      <c r="B15" s="317" t="s">
        <v>10</v>
      </c>
      <c r="C15" s="291" t="s">
        <v>6</v>
      </c>
      <c r="D15" s="291">
        <v>1</v>
      </c>
      <c r="F15" s="26">
        <f>D15*E15</f>
        <v>0</v>
      </c>
    </row>
    <row r="16" ht="12.75">
      <c r="B16" s="317"/>
    </row>
    <row r="17" spans="1:6" ht="38.25">
      <c r="A17" s="314" t="s">
        <v>11</v>
      </c>
      <c r="B17" s="317" t="s">
        <v>111</v>
      </c>
      <c r="C17" s="291" t="s">
        <v>8</v>
      </c>
      <c r="D17" s="291">
        <v>292</v>
      </c>
      <c r="F17" s="26">
        <f>D17*E17</f>
        <v>0</v>
      </c>
    </row>
    <row r="18" ht="12.75">
      <c r="B18" s="317"/>
    </row>
    <row r="19" spans="1:6" ht="76.5">
      <c r="A19" s="314" t="s">
        <v>12</v>
      </c>
      <c r="B19" s="317" t="s">
        <v>13</v>
      </c>
      <c r="C19" s="291" t="s">
        <v>8</v>
      </c>
      <c r="D19" s="291">
        <v>21.7</v>
      </c>
      <c r="F19" s="26">
        <f>D19*E19</f>
        <v>0</v>
      </c>
    </row>
    <row r="20" ht="12.75">
      <c r="B20" s="317"/>
    </row>
    <row r="21" spans="1:6" ht="25.5">
      <c r="A21" s="314" t="s">
        <v>14</v>
      </c>
      <c r="B21" s="317" t="s">
        <v>15</v>
      </c>
      <c r="C21" s="291" t="s">
        <v>4</v>
      </c>
      <c r="D21" s="291">
        <v>7.4</v>
      </c>
      <c r="F21" s="26">
        <f>D21*E21</f>
        <v>0</v>
      </c>
    </row>
    <row r="22" ht="12.75">
      <c r="B22" s="317"/>
    </row>
    <row r="23" spans="1:6" ht="51">
      <c r="A23" s="314" t="s">
        <v>16</v>
      </c>
      <c r="B23" s="317" t="s">
        <v>17</v>
      </c>
      <c r="C23" s="291" t="s">
        <v>8</v>
      </c>
      <c r="D23" s="291">
        <v>309</v>
      </c>
      <c r="F23" s="26">
        <f>D23*E23</f>
        <v>0</v>
      </c>
    </row>
    <row r="24" ht="13.5" thickBot="1">
      <c r="B24" s="317"/>
    </row>
    <row r="25" spans="2:6" ht="14.25" thickBot="1" thickTop="1">
      <c r="B25" s="342" t="s">
        <v>570</v>
      </c>
      <c r="C25" s="330"/>
      <c r="D25" s="330"/>
      <c r="E25" s="331"/>
      <c r="F25" s="332">
        <f>SUM(F8:F24)</f>
        <v>0</v>
      </c>
    </row>
    <row r="26" ht="13.5" thickTop="1">
      <c r="B26" s="317"/>
    </row>
    <row r="27" ht="15.75">
      <c r="B27" s="320" t="s">
        <v>18</v>
      </c>
    </row>
    <row r="28" ht="12.75">
      <c r="B28" s="317"/>
    </row>
    <row r="29" spans="1:2" ht="12.75">
      <c r="A29" s="307" t="s">
        <v>20</v>
      </c>
      <c r="B29" s="321" t="s">
        <v>19</v>
      </c>
    </row>
    <row r="30" ht="12.75">
      <c r="B30" s="317"/>
    </row>
    <row r="31" spans="1:2" ht="12.75">
      <c r="A31" s="314" t="s">
        <v>2</v>
      </c>
      <c r="B31" s="317" t="s">
        <v>21</v>
      </c>
    </row>
    <row r="32" spans="2:6" ht="12.75">
      <c r="B32" s="317" t="s">
        <v>22</v>
      </c>
      <c r="C32" s="291" t="s">
        <v>8</v>
      </c>
      <c r="D32" s="291">
        <v>309</v>
      </c>
      <c r="F32" s="26">
        <f>D32*E32</f>
        <v>0</v>
      </c>
    </row>
    <row r="33" ht="12.75">
      <c r="B33" s="317"/>
    </row>
    <row r="34" spans="1:6" ht="38.25">
      <c r="A34" s="314" t="s">
        <v>5</v>
      </c>
      <c r="B34" s="317" t="s">
        <v>101</v>
      </c>
      <c r="C34" s="291" t="s">
        <v>8</v>
      </c>
      <c r="D34" s="291">
        <v>309</v>
      </c>
      <c r="F34" s="26">
        <f>D34*E34</f>
        <v>0</v>
      </c>
    </row>
    <row r="35" ht="12.75">
      <c r="B35" s="317"/>
    </row>
    <row r="36" spans="1:6" ht="51">
      <c r="A36" s="314" t="s">
        <v>7</v>
      </c>
      <c r="B36" s="317" t="s">
        <v>23</v>
      </c>
      <c r="C36" s="291" t="s">
        <v>4</v>
      </c>
      <c r="D36" s="291">
        <v>210</v>
      </c>
      <c r="F36" s="26">
        <f>D36*E36</f>
        <v>0</v>
      </c>
    </row>
    <row r="37" ht="12.75">
      <c r="B37" s="317"/>
    </row>
    <row r="38" spans="1:6" ht="63.75">
      <c r="A38" s="314" t="s">
        <v>9</v>
      </c>
      <c r="B38" s="317" t="s">
        <v>618</v>
      </c>
      <c r="C38" s="291" t="s">
        <v>8</v>
      </c>
      <c r="D38" s="291">
        <v>7.3</v>
      </c>
      <c r="F38" s="26">
        <f>D38*E38</f>
        <v>0</v>
      </c>
    </row>
    <row r="39" ht="12.75">
      <c r="B39" s="317"/>
    </row>
    <row r="40" spans="1:6" ht="51">
      <c r="A40" s="314" t="s">
        <v>11</v>
      </c>
      <c r="B40" s="317" t="s">
        <v>619</v>
      </c>
      <c r="C40" s="291" t="s">
        <v>8</v>
      </c>
      <c r="D40" s="291">
        <v>5.3</v>
      </c>
      <c r="F40" s="26">
        <f>D40*E40</f>
        <v>0</v>
      </c>
    </row>
    <row r="41" ht="12.75">
      <c r="B41" s="317"/>
    </row>
    <row r="42" spans="1:6" ht="63.75">
      <c r="A42" s="314" t="s">
        <v>12</v>
      </c>
      <c r="B42" s="317" t="s">
        <v>620</v>
      </c>
      <c r="C42" s="291" t="s">
        <v>8</v>
      </c>
      <c r="D42" s="291">
        <v>11.6</v>
      </c>
      <c r="F42" s="26">
        <f>D42*E42</f>
        <v>0</v>
      </c>
    </row>
    <row r="43" ht="12.75">
      <c r="B43" s="317"/>
    </row>
    <row r="44" spans="2:6" ht="12.75">
      <c r="B44" s="340" t="s">
        <v>571</v>
      </c>
      <c r="C44" s="337"/>
      <c r="D44" s="337"/>
      <c r="E44" s="338"/>
      <c r="F44" s="339">
        <f>SUM(F31:F43)</f>
        <v>0</v>
      </c>
    </row>
    <row r="45" spans="2:6" ht="12.75">
      <c r="B45" s="333"/>
      <c r="C45" s="334"/>
      <c r="D45" s="334"/>
      <c r="E45" s="335"/>
      <c r="F45" s="336"/>
    </row>
    <row r="46" spans="1:2" ht="12.75">
      <c r="A46" s="307" t="s">
        <v>24</v>
      </c>
      <c r="B46" s="321" t="s">
        <v>25</v>
      </c>
    </row>
    <row r="47" ht="12.75">
      <c r="B47" s="317"/>
    </row>
    <row r="48" spans="1:2" ht="76.5">
      <c r="A48" s="314" t="s">
        <v>2</v>
      </c>
      <c r="B48" s="317" t="s">
        <v>26</v>
      </c>
    </row>
    <row r="49" ht="127.5">
      <c r="B49" s="317" t="s">
        <v>76</v>
      </c>
    </row>
    <row r="50" spans="2:6" ht="12.75">
      <c r="B50" s="317" t="s">
        <v>27</v>
      </c>
      <c r="C50" s="291" t="s">
        <v>28</v>
      </c>
      <c r="D50" s="291">
        <v>2</v>
      </c>
      <c r="F50" s="26">
        <f>D50*E50</f>
        <v>0</v>
      </c>
    </row>
    <row r="51" ht="12.75">
      <c r="B51" s="317"/>
    </row>
    <row r="52" spans="1:2" ht="102">
      <c r="A52" s="314" t="s">
        <v>5</v>
      </c>
      <c r="B52" s="317" t="s">
        <v>29</v>
      </c>
    </row>
    <row r="53" spans="2:6" ht="12.75">
      <c r="B53" s="317" t="s">
        <v>30</v>
      </c>
      <c r="C53" s="291" t="s">
        <v>6</v>
      </c>
      <c r="D53" s="291">
        <v>1</v>
      </c>
      <c r="F53" s="26">
        <f>D53*E53</f>
        <v>0</v>
      </c>
    </row>
    <row r="54" ht="63" customHeight="1">
      <c r="B54" s="317"/>
    </row>
    <row r="55" spans="1:2" ht="51">
      <c r="A55" s="314" t="s">
        <v>7</v>
      </c>
      <c r="B55" s="318" t="s">
        <v>31</v>
      </c>
    </row>
    <row r="56" ht="25.5">
      <c r="B56" s="317" t="s">
        <v>32</v>
      </c>
    </row>
    <row r="57" spans="2:6" ht="12.75">
      <c r="B57" s="317" t="s">
        <v>33</v>
      </c>
      <c r="C57" s="291" t="s">
        <v>4</v>
      </c>
      <c r="D57" s="291">
        <v>7.8</v>
      </c>
      <c r="F57" s="26">
        <f>D57*E57</f>
        <v>0</v>
      </c>
    </row>
    <row r="58" ht="12.75">
      <c r="B58" s="317"/>
    </row>
    <row r="59" spans="2:6" ht="12.75">
      <c r="B59" s="340" t="s">
        <v>572</v>
      </c>
      <c r="C59" s="337"/>
      <c r="D59" s="337"/>
      <c r="E59" s="338"/>
      <c r="F59" s="339">
        <f>SUM(F47:F57)</f>
        <v>0</v>
      </c>
    </row>
    <row r="60" ht="12.75">
      <c r="B60" s="317"/>
    </row>
    <row r="61" ht="12.75">
      <c r="B61" s="317"/>
    </row>
    <row r="62" spans="1:2" ht="12.75">
      <c r="A62" s="307" t="s">
        <v>34</v>
      </c>
      <c r="B62" s="321" t="s">
        <v>35</v>
      </c>
    </row>
    <row r="63" spans="2:7" ht="12.75">
      <c r="B63" s="317"/>
      <c r="G63" s="322"/>
    </row>
    <row r="64" spans="1:7" ht="38.25">
      <c r="A64" s="314" t="s">
        <v>2</v>
      </c>
      <c r="B64" s="317" t="s">
        <v>558</v>
      </c>
      <c r="C64" s="291" t="s">
        <v>49</v>
      </c>
      <c r="D64" s="323">
        <v>44.1</v>
      </c>
      <c r="E64" s="322"/>
      <c r="F64" s="26">
        <f>D64*E64</f>
        <v>0</v>
      </c>
      <c r="G64" s="322"/>
    </row>
    <row r="65" spans="2:7" ht="12.75">
      <c r="B65" s="317"/>
      <c r="D65" s="323"/>
      <c r="E65" s="322"/>
      <c r="G65" s="322"/>
    </row>
    <row r="66" spans="1:7" ht="76.5">
      <c r="A66" s="314" t="s">
        <v>5</v>
      </c>
      <c r="B66" s="317" t="s">
        <v>559</v>
      </c>
      <c r="D66" s="323"/>
      <c r="E66" s="322"/>
      <c r="G66" s="322"/>
    </row>
    <row r="67" spans="2:7" ht="12.75">
      <c r="B67" s="317" t="s">
        <v>50</v>
      </c>
      <c r="C67" s="291" t="s">
        <v>8</v>
      </c>
      <c r="D67" s="323">
        <v>366.6</v>
      </c>
      <c r="E67" s="322"/>
      <c r="F67" s="26">
        <f>D67*E67</f>
        <v>0</v>
      </c>
      <c r="G67" s="322"/>
    </row>
    <row r="68" spans="2:7" ht="12.75">
      <c r="B68" s="317"/>
      <c r="D68" s="323"/>
      <c r="E68" s="322"/>
      <c r="G68" s="322"/>
    </row>
    <row r="69" spans="1:7" ht="89.25">
      <c r="A69" s="314" t="s">
        <v>7</v>
      </c>
      <c r="B69" s="316" t="s">
        <v>560</v>
      </c>
      <c r="C69" s="291" t="s">
        <v>8</v>
      </c>
      <c r="D69" s="323">
        <v>145.86</v>
      </c>
      <c r="E69" s="322"/>
      <c r="F69" s="26">
        <f>D69*E69</f>
        <v>0</v>
      </c>
      <c r="G69" s="322"/>
    </row>
    <row r="70" spans="2:7" ht="12.75">
      <c r="B70" s="317"/>
      <c r="D70" s="323"/>
      <c r="E70" s="322"/>
      <c r="G70" s="322"/>
    </row>
    <row r="71" spans="1:7" ht="89.25">
      <c r="A71" s="314" t="s">
        <v>9</v>
      </c>
      <c r="B71" s="316" t="s">
        <v>561</v>
      </c>
      <c r="C71" s="291" t="s">
        <v>8</v>
      </c>
      <c r="D71" s="323">
        <v>14.3</v>
      </c>
      <c r="E71" s="322"/>
      <c r="F71" s="26">
        <f>D71*E71</f>
        <v>0</v>
      </c>
      <c r="G71" s="322"/>
    </row>
    <row r="72" spans="2:7" ht="12.75">
      <c r="B72" s="317"/>
      <c r="D72" s="323"/>
      <c r="E72" s="322"/>
      <c r="G72" s="322"/>
    </row>
    <row r="73" spans="1:7" ht="76.5">
      <c r="A73" s="314" t="s">
        <v>11</v>
      </c>
      <c r="B73" s="316" t="s">
        <v>562</v>
      </c>
      <c r="C73" s="270" t="s">
        <v>8</v>
      </c>
      <c r="D73" s="324">
        <v>118.1</v>
      </c>
      <c r="E73" s="322"/>
      <c r="F73" s="26">
        <f>D73*E73</f>
        <v>0</v>
      </c>
      <c r="G73" s="322"/>
    </row>
    <row r="74" spans="2:7" ht="12.75">
      <c r="B74" s="316"/>
      <c r="C74" s="270"/>
      <c r="D74" s="323"/>
      <c r="E74" s="322"/>
      <c r="G74" s="322"/>
    </row>
    <row r="75" spans="1:7" ht="89.25">
      <c r="A75" s="314" t="s">
        <v>12</v>
      </c>
      <c r="B75" s="316" t="s">
        <v>563</v>
      </c>
      <c r="C75" s="270" t="s">
        <v>8</v>
      </c>
      <c r="D75" s="324">
        <v>42.2</v>
      </c>
      <c r="E75" s="322"/>
      <c r="F75" s="26">
        <f>D75*E75</f>
        <v>0</v>
      </c>
      <c r="G75" s="322"/>
    </row>
    <row r="76" spans="2:7" ht="12.75">
      <c r="B76" s="316"/>
      <c r="C76" s="270"/>
      <c r="D76" s="323"/>
      <c r="E76" s="322"/>
      <c r="G76" s="322"/>
    </row>
    <row r="77" spans="1:7" ht="89.25">
      <c r="A77" s="314" t="s">
        <v>14</v>
      </c>
      <c r="B77" s="316" t="s">
        <v>564</v>
      </c>
      <c r="C77" s="270" t="s">
        <v>8</v>
      </c>
      <c r="D77" s="324">
        <v>36.7</v>
      </c>
      <c r="E77" s="322"/>
      <c r="F77" s="26">
        <f>D77*E77</f>
        <v>0</v>
      </c>
      <c r="G77" s="322"/>
    </row>
    <row r="78" spans="2:7" ht="33.75" customHeight="1">
      <c r="B78" s="317"/>
      <c r="D78" s="323"/>
      <c r="E78" s="322"/>
      <c r="G78" s="322"/>
    </row>
    <row r="79" spans="1:7" ht="38.25">
      <c r="A79" s="314" t="s">
        <v>16</v>
      </c>
      <c r="B79" s="317" t="s">
        <v>565</v>
      </c>
      <c r="C79" s="270" t="s">
        <v>8</v>
      </c>
      <c r="D79" s="291">
        <v>4.25</v>
      </c>
      <c r="E79" s="322"/>
      <c r="F79" s="26">
        <f>D79*E79</f>
        <v>0</v>
      </c>
      <c r="G79" s="322"/>
    </row>
    <row r="80" spans="5:7" ht="12.75">
      <c r="E80" s="322"/>
      <c r="G80" s="322"/>
    </row>
    <row r="81" spans="1:7" ht="12.75">
      <c r="A81" s="314" t="s">
        <v>42</v>
      </c>
      <c r="B81" s="317" t="s">
        <v>51</v>
      </c>
      <c r="C81" s="291" t="s">
        <v>8</v>
      </c>
      <c r="D81" s="323">
        <v>102.48</v>
      </c>
      <c r="E81" s="322"/>
      <c r="F81" s="26">
        <f>D81*E81</f>
        <v>0</v>
      </c>
      <c r="G81" s="322"/>
    </row>
    <row r="82" spans="2:7" ht="12.75">
      <c r="B82" s="317"/>
      <c r="D82" s="323"/>
      <c r="E82" s="322"/>
      <c r="G82" s="322"/>
    </row>
    <row r="83" spans="1:7" ht="25.5">
      <c r="A83" s="314" t="s">
        <v>52</v>
      </c>
      <c r="B83" s="317" t="s">
        <v>107</v>
      </c>
      <c r="C83" s="291" t="s">
        <v>28</v>
      </c>
      <c r="D83" s="323">
        <v>12</v>
      </c>
      <c r="E83" s="322"/>
      <c r="F83" s="26">
        <f>D83*E83</f>
        <v>0</v>
      </c>
      <c r="G83" s="322"/>
    </row>
    <row r="84" spans="2:7" ht="12.75">
      <c r="B84" s="317"/>
      <c r="D84" s="323"/>
      <c r="E84" s="322"/>
      <c r="G84" s="322"/>
    </row>
    <row r="85" spans="1:7" ht="38.25">
      <c r="A85" s="314" t="s">
        <v>53</v>
      </c>
      <c r="B85" s="317" t="s">
        <v>566</v>
      </c>
      <c r="C85" s="291" t="s">
        <v>4</v>
      </c>
      <c r="D85" s="323">
        <v>50</v>
      </c>
      <c r="E85" s="322"/>
      <c r="F85" s="26">
        <f>D85*E85</f>
        <v>0</v>
      </c>
      <c r="G85" s="322"/>
    </row>
    <row r="86" spans="2:7" ht="12.75">
      <c r="B86" s="317"/>
      <c r="D86" s="323"/>
      <c r="E86" s="322"/>
      <c r="G86" s="322"/>
    </row>
    <row r="87" spans="1:7" ht="25.5">
      <c r="A87" s="314" t="s">
        <v>55</v>
      </c>
      <c r="B87" s="317" t="s">
        <v>567</v>
      </c>
      <c r="C87" s="291" t="s">
        <v>4</v>
      </c>
      <c r="D87" s="323">
        <v>50</v>
      </c>
      <c r="E87" s="322"/>
      <c r="F87" s="26">
        <f>D87*E87</f>
        <v>0</v>
      </c>
      <c r="G87" s="322"/>
    </row>
    <row r="88" spans="2:7" ht="12.75">
      <c r="B88" s="317"/>
      <c r="D88" s="323"/>
      <c r="E88" s="322"/>
      <c r="G88" s="322"/>
    </row>
    <row r="89" spans="1:7" ht="51">
      <c r="A89" s="314" t="s">
        <v>56</v>
      </c>
      <c r="B89" s="317" t="s">
        <v>102</v>
      </c>
      <c r="E89" s="322"/>
      <c r="G89" s="322"/>
    </row>
    <row r="90" spans="2:7" ht="12.75">
      <c r="B90" s="317" t="s">
        <v>54</v>
      </c>
      <c r="C90" s="291" t="s">
        <v>4</v>
      </c>
      <c r="D90" s="323">
        <v>14.6</v>
      </c>
      <c r="E90" s="322"/>
      <c r="F90" s="26">
        <f>D90*E90</f>
        <v>0</v>
      </c>
      <c r="G90" s="322"/>
    </row>
    <row r="91" spans="2:7" ht="12.75">
      <c r="B91" s="317"/>
      <c r="D91" s="323"/>
      <c r="E91" s="322"/>
      <c r="G91" s="322"/>
    </row>
    <row r="92" spans="1:7" ht="12.75">
      <c r="A92" s="314" t="s">
        <v>108</v>
      </c>
      <c r="B92" s="317" t="s">
        <v>103</v>
      </c>
      <c r="C92" s="291" t="s">
        <v>4</v>
      </c>
      <c r="D92" s="323">
        <v>14.6</v>
      </c>
      <c r="E92" s="322"/>
      <c r="F92" s="26">
        <f>D92*E92</f>
        <v>0</v>
      </c>
      <c r="G92" s="322"/>
    </row>
    <row r="93" spans="2:7" ht="12.75">
      <c r="B93" s="317"/>
      <c r="D93" s="323"/>
      <c r="E93" s="322"/>
      <c r="G93" s="322"/>
    </row>
    <row r="94" spans="1:7" ht="38.25">
      <c r="A94" s="314" t="s">
        <v>58</v>
      </c>
      <c r="B94" s="317" t="s">
        <v>112</v>
      </c>
      <c r="D94" s="323"/>
      <c r="E94" s="322"/>
      <c r="G94" s="322"/>
    </row>
    <row r="95" spans="2:7" ht="12.75">
      <c r="B95" s="317" t="s">
        <v>57</v>
      </c>
      <c r="C95" s="291" t="s">
        <v>49</v>
      </c>
      <c r="D95" s="323">
        <v>40.7</v>
      </c>
      <c r="E95" s="322"/>
      <c r="F95" s="26">
        <f>D95*E95</f>
        <v>0</v>
      </c>
      <c r="G95" s="322"/>
    </row>
    <row r="96" spans="2:7" ht="12.75">
      <c r="B96" s="203"/>
      <c r="D96" s="323"/>
      <c r="E96" s="322"/>
      <c r="G96" s="322"/>
    </row>
    <row r="97" spans="1:7" ht="51">
      <c r="A97" s="314" t="s">
        <v>59</v>
      </c>
      <c r="B97" s="203" t="s">
        <v>104</v>
      </c>
      <c r="C97" s="291" t="s">
        <v>4</v>
      </c>
      <c r="D97" s="323">
        <v>121.2</v>
      </c>
      <c r="E97" s="322"/>
      <c r="F97" s="26">
        <f>D97*E97</f>
        <v>0</v>
      </c>
      <c r="G97" s="322"/>
    </row>
    <row r="98" spans="2:7" ht="12.75">
      <c r="B98" s="317"/>
      <c r="D98" s="323"/>
      <c r="E98" s="322"/>
      <c r="G98" s="322"/>
    </row>
    <row r="99" spans="1:7" ht="38.25">
      <c r="A99" s="314" t="s">
        <v>60</v>
      </c>
      <c r="B99" s="317" t="s">
        <v>113</v>
      </c>
      <c r="C99" s="291" t="s">
        <v>4</v>
      </c>
      <c r="D99" s="323">
        <v>118.8</v>
      </c>
      <c r="E99" s="322"/>
      <c r="F99" s="26">
        <f>D99*E99</f>
        <v>0</v>
      </c>
      <c r="G99" s="322"/>
    </row>
    <row r="100" spans="2:7" ht="12.75">
      <c r="B100" s="317"/>
      <c r="D100" s="323"/>
      <c r="E100" s="322"/>
      <c r="G100" s="322"/>
    </row>
    <row r="101" spans="1:7" ht="38.25">
      <c r="A101" s="314" t="s">
        <v>62</v>
      </c>
      <c r="B101" s="317" t="s">
        <v>61</v>
      </c>
      <c r="C101" s="291" t="s">
        <v>49</v>
      </c>
      <c r="D101" s="323">
        <v>910</v>
      </c>
      <c r="E101" s="322"/>
      <c r="F101" s="26">
        <f>D101*E101</f>
        <v>0</v>
      </c>
      <c r="G101" s="322"/>
    </row>
    <row r="102" spans="2:7" ht="34.5" customHeight="1">
      <c r="B102" s="317"/>
      <c r="D102" s="323"/>
      <c r="E102" s="322"/>
      <c r="G102" s="322"/>
    </row>
    <row r="103" spans="1:7" ht="25.5">
      <c r="A103" s="314" t="s">
        <v>64</v>
      </c>
      <c r="B103" s="317" t="s">
        <v>105</v>
      </c>
      <c r="C103" s="291" t="s">
        <v>63</v>
      </c>
      <c r="D103" s="323">
        <v>15</v>
      </c>
      <c r="E103" s="322"/>
      <c r="F103" s="26">
        <f>D103*E103</f>
        <v>0</v>
      </c>
      <c r="G103" s="322"/>
    </row>
    <row r="104" spans="2:7" ht="12.75">
      <c r="B104" s="317"/>
      <c r="E104" s="322"/>
      <c r="G104" s="322"/>
    </row>
    <row r="105" spans="1:7" ht="25.5">
      <c r="A105" s="314" t="s">
        <v>66</v>
      </c>
      <c r="B105" s="317" t="s">
        <v>65</v>
      </c>
      <c r="C105" s="291" t="s">
        <v>4</v>
      </c>
      <c r="D105" s="323">
        <v>50.6</v>
      </c>
      <c r="E105" s="322"/>
      <c r="F105" s="26">
        <f>D105*E105</f>
        <v>0</v>
      </c>
      <c r="G105" s="322"/>
    </row>
    <row r="106" spans="2:7" ht="12.75">
      <c r="B106" s="317"/>
      <c r="D106" s="323"/>
      <c r="E106" s="322"/>
      <c r="G106" s="322"/>
    </row>
    <row r="107" spans="1:7" ht="25.5">
      <c r="A107" s="314" t="s">
        <v>68</v>
      </c>
      <c r="B107" s="325" t="s">
        <v>67</v>
      </c>
      <c r="C107" s="291" t="s">
        <v>63</v>
      </c>
      <c r="D107" s="323">
        <v>2</v>
      </c>
      <c r="E107" s="322"/>
      <c r="F107" s="26">
        <f>D107*E107</f>
        <v>0</v>
      </c>
      <c r="G107" s="322"/>
    </row>
    <row r="108" spans="2:7" ht="12.75">
      <c r="B108" s="325"/>
      <c r="D108" s="323"/>
      <c r="E108" s="322"/>
      <c r="G108" s="322"/>
    </row>
    <row r="109" spans="1:7" ht="25.5">
      <c r="A109" s="314" t="s">
        <v>70</v>
      </c>
      <c r="B109" s="325" t="s">
        <v>69</v>
      </c>
      <c r="C109" s="291" t="s">
        <v>63</v>
      </c>
      <c r="D109" s="323">
        <v>2</v>
      </c>
      <c r="E109" s="322"/>
      <c r="F109" s="26">
        <f>D109*E109</f>
        <v>0</v>
      </c>
      <c r="G109" s="322"/>
    </row>
    <row r="110" spans="2:7" ht="12.75">
      <c r="B110" s="325"/>
      <c r="D110" s="323"/>
      <c r="E110" s="322"/>
      <c r="G110" s="322"/>
    </row>
    <row r="111" spans="1:7" ht="25.5">
      <c r="A111" s="314" t="s">
        <v>72</v>
      </c>
      <c r="B111" s="317" t="s">
        <v>71</v>
      </c>
      <c r="C111" s="291" t="s">
        <v>28</v>
      </c>
      <c r="D111" s="323">
        <v>45</v>
      </c>
      <c r="E111" s="322"/>
      <c r="F111" s="26">
        <f>D111*E111</f>
        <v>0</v>
      </c>
      <c r="G111" s="322"/>
    </row>
    <row r="112" spans="2:7" ht="12.75">
      <c r="B112" s="203"/>
      <c r="D112" s="323"/>
      <c r="E112" s="322"/>
      <c r="G112" s="322"/>
    </row>
    <row r="113" spans="1:7" ht="63.75">
      <c r="A113" s="314" t="s">
        <v>109</v>
      </c>
      <c r="B113" s="317" t="s">
        <v>73</v>
      </c>
      <c r="C113" s="291" t="s">
        <v>8</v>
      </c>
      <c r="D113" s="323">
        <v>12.5</v>
      </c>
      <c r="E113" s="322"/>
      <c r="F113" s="26">
        <f>D113*E113</f>
        <v>0</v>
      </c>
      <c r="G113" s="322"/>
    </row>
    <row r="114" spans="2:7" ht="12.75">
      <c r="B114" s="326"/>
      <c r="D114" s="323"/>
      <c r="E114" s="322"/>
      <c r="G114" s="322"/>
    </row>
    <row r="115" spans="2:6" ht="12.75">
      <c r="B115" s="340" t="s">
        <v>573</v>
      </c>
      <c r="C115" s="337"/>
      <c r="D115" s="337"/>
      <c r="E115" s="338"/>
      <c r="F115" s="339">
        <f>SUM(F64:F114)</f>
        <v>0</v>
      </c>
    </row>
    <row r="116" spans="2:6" ht="12.75">
      <c r="B116" s="341"/>
      <c r="C116" s="334"/>
      <c r="D116" s="334"/>
      <c r="E116" s="335"/>
      <c r="F116" s="336"/>
    </row>
    <row r="117" spans="2:5" ht="12.75">
      <c r="B117" s="317"/>
      <c r="D117" s="323"/>
      <c r="E117" s="322"/>
    </row>
    <row r="118" spans="1:2" ht="12.75">
      <c r="A118" s="307" t="s">
        <v>36</v>
      </c>
      <c r="B118" s="321" t="s">
        <v>37</v>
      </c>
    </row>
    <row r="119" ht="12.75">
      <c r="B119" s="317"/>
    </row>
    <row r="120" spans="1:6" ht="51">
      <c r="A120" s="314" t="s">
        <v>2</v>
      </c>
      <c r="B120" s="317" t="s">
        <v>77</v>
      </c>
      <c r="C120" s="291" t="s">
        <v>8</v>
      </c>
      <c r="D120" s="270">
        <v>756.31</v>
      </c>
      <c r="F120" s="26">
        <f>D120*E120</f>
        <v>0</v>
      </c>
    </row>
    <row r="121" spans="2:4" ht="12.75">
      <c r="B121" s="317"/>
      <c r="D121" s="270"/>
    </row>
    <row r="122" spans="1:6" ht="25.5">
      <c r="A122" s="314" t="s">
        <v>5</v>
      </c>
      <c r="B122" s="317" t="s">
        <v>38</v>
      </c>
      <c r="C122" s="291" t="s">
        <v>8</v>
      </c>
      <c r="D122" s="270">
        <v>756.31</v>
      </c>
      <c r="F122" s="26">
        <f>D122*E122</f>
        <v>0</v>
      </c>
    </row>
    <row r="123" spans="2:4" ht="12.75">
      <c r="B123" s="317"/>
      <c r="D123" s="270"/>
    </row>
    <row r="124" spans="1:4" ht="38.25">
      <c r="A124" s="314" t="s">
        <v>7</v>
      </c>
      <c r="B124" s="317" t="s">
        <v>78</v>
      </c>
      <c r="D124" s="270"/>
    </row>
    <row r="125" spans="2:4" ht="12.75">
      <c r="B125" s="317" t="s">
        <v>39</v>
      </c>
      <c r="D125" s="270"/>
    </row>
    <row r="126" spans="2:6" ht="38.25">
      <c r="B126" s="317" t="s">
        <v>79</v>
      </c>
      <c r="C126" s="291" t="s">
        <v>8</v>
      </c>
      <c r="D126" s="270">
        <v>756.31</v>
      </c>
      <c r="F126" s="26">
        <f>D126*E126</f>
        <v>0</v>
      </c>
    </row>
    <row r="127" spans="2:4" ht="12.75">
      <c r="B127" s="317"/>
      <c r="D127" s="270"/>
    </row>
    <row r="128" spans="1:6" ht="38.25">
      <c r="A128" s="314" t="s">
        <v>9</v>
      </c>
      <c r="B128" s="317" t="s">
        <v>106</v>
      </c>
      <c r="C128" s="291" t="s">
        <v>8</v>
      </c>
      <c r="D128" s="270">
        <v>1080.47</v>
      </c>
      <c r="F128" s="26">
        <f>D128*E128</f>
        <v>0</v>
      </c>
    </row>
    <row r="129" ht="12.75">
      <c r="B129" s="317"/>
    </row>
    <row r="130" spans="2:6" ht="12.75">
      <c r="B130" s="340" t="s">
        <v>574</v>
      </c>
      <c r="C130" s="337"/>
      <c r="D130" s="337"/>
      <c r="E130" s="338"/>
      <c r="F130" s="339">
        <f>SUM(F120:F129)</f>
        <v>0</v>
      </c>
    </row>
    <row r="131" spans="2:6" ht="12.75">
      <c r="B131" s="341"/>
      <c r="C131" s="334"/>
      <c r="D131" s="334"/>
      <c r="E131" s="335"/>
      <c r="F131" s="336"/>
    </row>
    <row r="132" ht="12.75">
      <c r="B132" s="317"/>
    </row>
    <row r="133" spans="1:2" ht="12.75">
      <c r="A133" s="307" t="s">
        <v>40</v>
      </c>
      <c r="B133" s="321" t="s">
        <v>41</v>
      </c>
    </row>
    <row r="134" spans="1:2" ht="12.75">
      <c r="A134" s="307"/>
      <c r="B134" s="321"/>
    </row>
    <row r="135" ht="191.25">
      <c r="B135" s="327" t="s">
        <v>568</v>
      </c>
    </row>
    <row r="136" ht="140.25">
      <c r="B136" s="327" t="s">
        <v>569</v>
      </c>
    </row>
    <row r="137" spans="1:6" ht="112.5" customHeight="1">
      <c r="A137" s="314" t="s">
        <v>2</v>
      </c>
      <c r="B137" s="318" t="s">
        <v>85</v>
      </c>
      <c r="C137" s="291" t="s">
        <v>28</v>
      </c>
      <c r="D137" s="291">
        <v>1</v>
      </c>
      <c r="F137" s="26">
        <f aca="true" t="shared" si="0" ref="F137:F145">D137*E137</f>
        <v>0</v>
      </c>
    </row>
    <row r="138" spans="1:6" ht="89.25">
      <c r="A138" s="314" t="s">
        <v>5</v>
      </c>
      <c r="B138" s="318" t="s">
        <v>86</v>
      </c>
      <c r="C138" s="291" t="s">
        <v>28</v>
      </c>
      <c r="D138" s="291">
        <v>1</v>
      </c>
      <c r="F138" s="26">
        <f t="shared" si="0"/>
        <v>0</v>
      </c>
    </row>
    <row r="139" spans="1:6" ht="140.25">
      <c r="A139" s="314" t="s">
        <v>7</v>
      </c>
      <c r="B139" s="318" t="s">
        <v>89</v>
      </c>
      <c r="C139" s="291" t="s">
        <v>28</v>
      </c>
      <c r="D139" s="291">
        <v>1</v>
      </c>
      <c r="F139" s="26">
        <f t="shared" si="0"/>
        <v>0</v>
      </c>
    </row>
    <row r="140" spans="1:6" ht="140.25" customHeight="1">
      <c r="A140" s="314" t="s">
        <v>9</v>
      </c>
      <c r="B140" s="318" t="s">
        <v>88</v>
      </c>
      <c r="C140" s="291" t="s">
        <v>28</v>
      </c>
      <c r="D140" s="291">
        <v>1</v>
      </c>
      <c r="F140" s="26">
        <f t="shared" si="0"/>
        <v>0</v>
      </c>
    </row>
    <row r="141" spans="1:6" ht="114.75">
      <c r="A141" s="314" t="s">
        <v>11</v>
      </c>
      <c r="B141" s="318" t="s">
        <v>87</v>
      </c>
      <c r="C141" s="291" t="s">
        <v>28</v>
      </c>
      <c r="D141" s="291">
        <v>1</v>
      </c>
      <c r="F141" s="26">
        <f t="shared" si="0"/>
        <v>0</v>
      </c>
    </row>
    <row r="142" spans="1:6" ht="140.25">
      <c r="A142" s="314" t="s">
        <v>12</v>
      </c>
      <c r="B142" s="318" t="s">
        <v>93</v>
      </c>
      <c r="C142" s="291" t="s">
        <v>28</v>
      </c>
      <c r="D142" s="291">
        <v>1</v>
      </c>
      <c r="F142" s="26">
        <f t="shared" si="0"/>
        <v>0</v>
      </c>
    </row>
    <row r="143" spans="1:6" ht="140.25">
      <c r="A143" s="314" t="s">
        <v>14</v>
      </c>
      <c r="B143" s="318" t="s">
        <v>90</v>
      </c>
      <c r="C143" s="291" t="s">
        <v>28</v>
      </c>
      <c r="D143" s="291">
        <v>1</v>
      </c>
      <c r="F143" s="26">
        <f t="shared" si="0"/>
        <v>0</v>
      </c>
    </row>
    <row r="144" spans="1:6" ht="140.25">
      <c r="A144" s="314" t="s">
        <v>16</v>
      </c>
      <c r="B144" s="318" t="s">
        <v>91</v>
      </c>
      <c r="C144" s="291" t="s">
        <v>28</v>
      </c>
      <c r="D144" s="291">
        <v>1</v>
      </c>
      <c r="F144" s="26">
        <f t="shared" si="0"/>
        <v>0</v>
      </c>
    </row>
    <row r="145" spans="1:6" ht="140.25">
      <c r="A145" s="314" t="s">
        <v>42</v>
      </c>
      <c r="B145" s="318" t="s">
        <v>92</v>
      </c>
      <c r="C145" s="291" t="s">
        <v>28</v>
      </c>
      <c r="D145" s="291">
        <v>1</v>
      </c>
      <c r="F145" s="26">
        <f t="shared" si="0"/>
        <v>0</v>
      </c>
    </row>
    <row r="146" ht="12.75">
      <c r="B146" s="318"/>
    </row>
    <row r="147" spans="2:6" ht="12.75">
      <c r="B147" s="340" t="s">
        <v>575</v>
      </c>
      <c r="C147" s="337"/>
      <c r="D147" s="337"/>
      <c r="E147" s="338"/>
      <c r="F147" s="339">
        <f>SUM(F135:F145)</f>
        <v>0</v>
      </c>
    </row>
    <row r="148" ht="12.75">
      <c r="B148" s="317"/>
    </row>
    <row r="149" spans="1:2" ht="12.75">
      <c r="A149" s="307" t="s">
        <v>94</v>
      </c>
      <c r="B149" s="321" t="s">
        <v>80</v>
      </c>
    </row>
    <row r="150" ht="12.75">
      <c r="B150" s="317"/>
    </row>
    <row r="151" spans="1:6" ht="114.75">
      <c r="A151" s="314" t="s">
        <v>2</v>
      </c>
      <c r="B151" s="315" t="s">
        <v>95</v>
      </c>
      <c r="C151" s="291" t="s">
        <v>28</v>
      </c>
      <c r="D151" s="291">
        <v>2</v>
      </c>
      <c r="F151" s="26">
        <f>D151*E151</f>
        <v>0</v>
      </c>
    </row>
    <row r="152" spans="1:6" ht="114.75">
      <c r="A152" s="314" t="s">
        <v>5</v>
      </c>
      <c r="B152" s="315" t="s">
        <v>96</v>
      </c>
      <c r="C152" s="291" t="s">
        <v>28</v>
      </c>
      <c r="D152" s="291">
        <v>1</v>
      </c>
      <c r="F152" s="26">
        <f>D152*E152</f>
        <v>0</v>
      </c>
    </row>
    <row r="153" ht="12.75">
      <c r="B153" s="317"/>
    </row>
    <row r="154" spans="2:6" ht="12.75">
      <c r="B154" s="340" t="s">
        <v>576</v>
      </c>
      <c r="C154" s="337"/>
      <c r="D154" s="337"/>
      <c r="E154" s="338"/>
      <c r="F154" s="339">
        <f>SUM(F151:F152)</f>
        <v>0</v>
      </c>
    </row>
    <row r="155" ht="12.75">
      <c r="B155" s="317"/>
    </row>
    <row r="156" spans="1:2" ht="12.75">
      <c r="A156" s="307" t="s">
        <v>97</v>
      </c>
      <c r="B156" s="321" t="s">
        <v>98</v>
      </c>
    </row>
    <row r="157" ht="12.75">
      <c r="B157" s="317"/>
    </row>
    <row r="158" ht="229.5">
      <c r="B158" s="317" t="s">
        <v>114</v>
      </c>
    </row>
    <row r="159" spans="2:6" ht="12.75">
      <c r="B159" s="25" t="s">
        <v>99</v>
      </c>
      <c r="C159" s="291" t="s">
        <v>8</v>
      </c>
      <c r="D159" s="323">
        <v>30.06</v>
      </c>
      <c r="F159" s="26">
        <f>D159*E159</f>
        <v>0</v>
      </c>
    </row>
    <row r="160" spans="2:6" ht="12.75">
      <c r="B160" s="25" t="s">
        <v>100</v>
      </c>
      <c r="C160" s="291" t="s">
        <v>8</v>
      </c>
      <c r="D160" s="323">
        <v>30.06</v>
      </c>
      <c r="F160" s="26">
        <f>D160*E160</f>
        <v>0</v>
      </c>
    </row>
    <row r="161" ht="12.75">
      <c r="D161" s="323"/>
    </row>
    <row r="162" spans="2:6" ht="12.75">
      <c r="B162" s="340" t="s">
        <v>577</v>
      </c>
      <c r="C162" s="337"/>
      <c r="D162" s="337"/>
      <c r="E162" s="338"/>
      <c r="F162" s="339">
        <f>SUM(F158:F160)</f>
        <v>0</v>
      </c>
    </row>
    <row r="163" ht="13.5" thickBot="1">
      <c r="B163" s="317"/>
    </row>
    <row r="164" spans="2:6" ht="14.25" thickBot="1" thickTop="1">
      <c r="B164" s="342" t="s">
        <v>578</v>
      </c>
      <c r="C164" s="330"/>
      <c r="D164" s="330"/>
      <c r="E164" s="331"/>
      <c r="F164" s="332">
        <f>SUM(F29:F163)/2</f>
        <v>0</v>
      </c>
    </row>
    <row r="165" ht="13.5" thickTop="1"/>
  </sheetData>
  <sheetProtection/>
  <printOptions/>
  <pageMargins left="0.7086614173228347" right="0.7086614173228347" top="0.7480314960629921" bottom="0.7480314960629921" header="0.31496062992125984" footer="0.31496062992125984"/>
  <pageSetup horizontalDpi="600" verticalDpi="600" orientation="portrait" paperSize="9" scale="92" r:id="rId2"/>
  <headerFooter>
    <oddHeader>&amp;L&amp;G&amp;RPonudbeni predračun poslovni prostori K5</oddHeader>
    <oddFooter>&amp;C&amp;A&amp;Rstran &amp;P od &amp;N</oddFooter>
  </headerFooter>
  <legacyDrawingHF r:id="rId1"/>
</worksheet>
</file>

<file path=xl/worksheets/sheet3.xml><?xml version="1.0" encoding="utf-8"?>
<worksheet xmlns="http://schemas.openxmlformats.org/spreadsheetml/2006/main" xmlns:r="http://schemas.openxmlformats.org/officeDocument/2006/relationships">
  <sheetPr>
    <tabColor rgb="FFFFFF00"/>
  </sheetPr>
  <dimension ref="A1:DJ412"/>
  <sheetViews>
    <sheetView zoomScalePageLayoutView="0" workbookViewId="0" topLeftCell="A1">
      <pane ySplit="1" topLeftCell="A2" activePane="bottomLeft" state="frozen"/>
      <selection pane="topLeft" activeCell="E26" sqref="E26"/>
      <selection pane="bottomLeft" activeCell="E26" sqref="E26"/>
    </sheetView>
  </sheetViews>
  <sheetFormatPr defaultColWidth="9.140625" defaultRowHeight="12.75"/>
  <cols>
    <col min="1" max="1" width="6.7109375" style="189" customWidth="1"/>
    <col min="2" max="2" width="39.140625" style="56" customWidth="1"/>
    <col min="3" max="3" width="8.421875" style="65" customWidth="1"/>
    <col min="4" max="4" width="11.00390625" style="305" customWidth="1"/>
    <col min="5" max="5" width="11.28125" style="66" bestFit="1" customWidth="1"/>
    <col min="6" max="6" width="9.421875" style="224" bestFit="1" customWidth="1"/>
    <col min="7" max="7" width="7.8515625" style="305" customWidth="1"/>
    <col min="8" max="8" width="4.140625" style="66" bestFit="1" customWidth="1"/>
    <col min="9" max="9" width="39.140625" style="24" customWidth="1"/>
    <col min="10" max="12" width="9.140625" style="24" customWidth="1"/>
    <col min="13" max="13" width="11.7109375" style="24" customWidth="1"/>
    <col min="14" max="16384" width="9.140625" style="24" customWidth="1"/>
  </cols>
  <sheetData>
    <row r="1" spans="1:7" s="150" customFormat="1" ht="13.5" thickBot="1">
      <c r="A1" s="271" t="s">
        <v>115</v>
      </c>
      <c r="B1" s="272" t="s">
        <v>116</v>
      </c>
      <c r="C1" s="271" t="s">
        <v>117</v>
      </c>
      <c r="D1" s="271" t="s">
        <v>118</v>
      </c>
      <c r="E1" s="271" t="s">
        <v>119</v>
      </c>
      <c r="F1" s="273" t="s">
        <v>120</v>
      </c>
      <c r="G1" s="304"/>
    </row>
    <row r="2" spans="7:8" ht="13.5" thickTop="1">
      <c r="G2" s="24"/>
      <c r="H2" s="306"/>
    </row>
    <row r="3" spans="4:8" ht="12.75">
      <c r="D3" s="24"/>
      <c r="E3" s="40"/>
      <c r="F3" s="184"/>
      <c r="G3" s="40"/>
      <c r="H3" s="40"/>
    </row>
    <row r="4" spans="1:8" ht="12.75">
      <c r="A4" s="36" t="s">
        <v>7</v>
      </c>
      <c r="B4" s="407" t="s">
        <v>315</v>
      </c>
      <c r="C4" s="407"/>
      <c r="D4" s="407"/>
      <c r="E4" s="38"/>
      <c r="F4" s="39"/>
      <c r="G4" s="40"/>
      <c r="H4" s="41"/>
    </row>
    <row r="5" spans="1:8" ht="12.75">
      <c r="A5" s="42"/>
      <c r="B5" s="37"/>
      <c r="C5" s="43"/>
      <c r="D5" s="37"/>
      <c r="E5" s="38"/>
      <c r="F5" s="39"/>
      <c r="G5" s="37"/>
      <c r="H5" s="41"/>
    </row>
    <row r="6" spans="1:8" ht="12.75">
      <c r="A6" s="44" t="s">
        <v>2</v>
      </c>
      <c r="B6" s="37" t="s">
        <v>316</v>
      </c>
      <c r="C6" s="43"/>
      <c r="D6" s="37"/>
      <c r="E6" s="38"/>
      <c r="F6" s="39"/>
      <c r="G6" s="37"/>
      <c r="H6" s="41"/>
    </row>
    <row r="7" spans="1:8" ht="12.75">
      <c r="A7" s="45"/>
      <c r="B7" s="46"/>
      <c r="C7" s="47"/>
      <c r="D7" s="48"/>
      <c r="E7" s="49"/>
      <c r="F7" s="50"/>
      <c r="G7" s="48"/>
      <c r="H7" s="41"/>
    </row>
    <row r="8" spans="1:8" ht="12.75">
      <c r="A8" s="45" t="s">
        <v>317</v>
      </c>
      <c r="B8" s="46" t="s">
        <v>318</v>
      </c>
      <c r="C8" s="47"/>
      <c r="D8" s="48"/>
      <c r="E8" s="49"/>
      <c r="F8" s="50"/>
      <c r="G8" s="48"/>
      <c r="H8" s="41"/>
    </row>
    <row r="9" spans="1:8" ht="12.75">
      <c r="A9" s="33"/>
      <c r="B9" s="29"/>
      <c r="C9" s="47"/>
      <c r="D9" s="48"/>
      <c r="E9" s="49"/>
      <c r="F9" s="50"/>
      <c r="G9" s="48"/>
      <c r="H9" s="41"/>
    </row>
    <row r="10" spans="1:8" s="52" customFormat="1" ht="25.5">
      <c r="A10" s="8" t="s">
        <v>2</v>
      </c>
      <c r="B10" s="34" t="s">
        <v>319</v>
      </c>
      <c r="C10" s="47"/>
      <c r="D10" s="48"/>
      <c r="E10" s="49"/>
      <c r="F10" s="50"/>
      <c r="G10" s="48"/>
      <c r="H10" s="51"/>
    </row>
    <row r="11" spans="1:8" s="54" customFormat="1" ht="14.25">
      <c r="A11" s="33"/>
      <c r="B11" s="34" t="s">
        <v>320</v>
      </c>
      <c r="C11" s="30" t="s">
        <v>126</v>
      </c>
      <c r="D11" s="53">
        <v>140</v>
      </c>
      <c r="E11" s="31"/>
      <c r="F11" s="32">
        <f>D11*E11</f>
        <v>0</v>
      </c>
      <c r="G11" s="53"/>
      <c r="H11" s="41"/>
    </row>
    <row r="12" spans="1:8" s="54" customFormat="1" ht="14.25">
      <c r="A12" s="33"/>
      <c r="B12" s="34" t="s">
        <v>321</v>
      </c>
      <c r="C12" s="30" t="s">
        <v>126</v>
      </c>
      <c r="D12" s="53">
        <v>30</v>
      </c>
      <c r="E12" s="31"/>
      <c r="F12" s="32">
        <f aca="true" t="shared" si="0" ref="F12:F71">D12*E12</f>
        <v>0</v>
      </c>
      <c r="G12" s="53"/>
      <c r="H12" s="41"/>
    </row>
    <row r="13" spans="1:8" s="54" customFormat="1" ht="14.25">
      <c r="A13" s="33"/>
      <c r="B13" s="34" t="s">
        <v>322</v>
      </c>
      <c r="C13" s="30" t="s">
        <v>126</v>
      </c>
      <c r="D13" s="53">
        <v>590</v>
      </c>
      <c r="E13" s="31"/>
      <c r="F13" s="32">
        <f t="shared" si="0"/>
        <v>0</v>
      </c>
      <c r="G13" s="53"/>
      <c r="H13" s="41"/>
    </row>
    <row r="14" spans="1:8" s="54" customFormat="1" ht="14.25">
      <c r="A14" s="33"/>
      <c r="B14" s="34" t="s">
        <v>323</v>
      </c>
      <c r="C14" s="30" t="s">
        <v>126</v>
      </c>
      <c r="D14" s="53">
        <v>110</v>
      </c>
      <c r="E14" s="31"/>
      <c r="F14" s="32">
        <f t="shared" si="0"/>
        <v>0</v>
      </c>
      <c r="G14" s="53"/>
      <c r="H14" s="41"/>
    </row>
    <row r="15" spans="1:8" s="54" customFormat="1" ht="14.25">
      <c r="A15" s="33"/>
      <c r="B15" s="34" t="s">
        <v>324</v>
      </c>
      <c r="C15" s="30" t="s">
        <v>126</v>
      </c>
      <c r="D15" s="53">
        <v>40</v>
      </c>
      <c r="E15" s="31"/>
      <c r="F15" s="32">
        <f t="shared" si="0"/>
        <v>0</v>
      </c>
      <c r="G15" s="53"/>
      <c r="H15" s="41"/>
    </row>
    <row r="16" spans="1:8" s="54" customFormat="1" ht="14.25">
      <c r="A16" s="33"/>
      <c r="B16" s="34" t="s">
        <v>325</v>
      </c>
      <c r="C16" s="30" t="s">
        <v>126</v>
      </c>
      <c r="D16" s="53">
        <v>140</v>
      </c>
      <c r="E16" s="31"/>
      <c r="F16" s="32">
        <f t="shared" si="0"/>
        <v>0</v>
      </c>
      <c r="G16" s="53"/>
      <c r="H16" s="41"/>
    </row>
    <row r="17" spans="1:8" s="54" customFormat="1" ht="14.25">
      <c r="A17" s="33"/>
      <c r="B17" s="34" t="s">
        <v>326</v>
      </c>
      <c r="C17" s="30" t="s">
        <v>126</v>
      </c>
      <c r="D17" s="53">
        <v>1150</v>
      </c>
      <c r="E17" s="31"/>
      <c r="F17" s="32">
        <f t="shared" si="0"/>
        <v>0</v>
      </c>
      <c r="G17" s="53"/>
      <c r="H17" s="41"/>
    </row>
    <row r="18" spans="1:8" ht="12.75">
      <c r="A18" s="33"/>
      <c r="B18" s="34"/>
      <c r="C18" s="30"/>
      <c r="D18" s="53"/>
      <c r="E18" s="31"/>
      <c r="F18" s="32"/>
      <c r="G18" s="53"/>
      <c r="H18" s="41"/>
    </row>
    <row r="19" spans="1:8" ht="25.5">
      <c r="A19" s="8" t="s">
        <v>5</v>
      </c>
      <c r="B19" s="34" t="s">
        <v>327</v>
      </c>
      <c r="C19" s="47"/>
      <c r="D19" s="48"/>
      <c r="E19" s="49"/>
      <c r="F19" s="32"/>
      <c r="G19" s="48"/>
      <c r="H19" s="41"/>
    </row>
    <row r="20" spans="1:8" ht="14.25">
      <c r="A20" s="8"/>
      <c r="B20" s="34" t="s">
        <v>328</v>
      </c>
      <c r="C20" s="30" t="s">
        <v>126</v>
      </c>
      <c r="D20" s="48">
        <v>5</v>
      </c>
      <c r="E20" s="49"/>
      <c r="F20" s="32">
        <f t="shared" si="0"/>
        <v>0</v>
      </c>
      <c r="G20" s="48"/>
      <c r="H20" s="41"/>
    </row>
    <row r="21" spans="1:8" ht="14.25">
      <c r="A21" s="33"/>
      <c r="B21" s="34" t="s">
        <v>329</v>
      </c>
      <c r="C21" s="30" t="s">
        <v>126</v>
      </c>
      <c r="D21" s="53">
        <v>20</v>
      </c>
      <c r="E21" s="31"/>
      <c r="F21" s="32">
        <f t="shared" si="0"/>
        <v>0</v>
      </c>
      <c r="G21" s="53"/>
      <c r="H21" s="41"/>
    </row>
    <row r="22" spans="1:8" ht="12.75">
      <c r="A22" s="33"/>
      <c r="B22" s="34"/>
      <c r="C22" s="30"/>
      <c r="D22" s="53"/>
      <c r="E22" s="31"/>
      <c r="F22" s="32"/>
      <c r="G22" s="53"/>
      <c r="H22" s="41"/>
    </row>
    <row r="23" spans="1:8" ht="38.25">
      <c r="A23" s="8" t="s">
        <v>7</v>
      </c>
      <c r="B23" s="34" t="s">
        <v>330</v>
      </c>
      <c r="C23" s="47"/>
      <c r="D23" s="48"/>
      <c r="E23" s="49"/>
      <c r="F23" s="32"/>
      <c r="G23" s="48"/>
      <c r="H23" s="41"/>
    </row>
    <row r="24" spans="1:8" s="54" customFormat="1" ht="12.75">
      <c r="A24" s="33"/>
      <c r="B24" s="55" t="s">
        <v>331</v>
      </c>
      <c r="C24" s="30" t="s">
        <v>126</v>
      </c>
      <c r="D24" s="53">
        <v>250</v>
      </c>
      <c r="E24" s="31"/>
      <c r="F24" s="32">
        <f t="shared" si="0"/>
        <v>0</v>
      </c>
      <c r="G24" s="53"/>
      <c r="H24" s="41"/>
    </row>
    <row r="25" spans="1:8" s="54" customFormat="1" ht="12.75">
      <c r="A25" s="33"/>
      <c r="B25" s="55" t="s">
        <v>332</v>
      </c>
      <c r="C25" s="30" t="s">
        <v>126</v>
      </c>
      <c r="D25" s="53">
        <v>750</v>
      </c>
      <c r="E25" s="31"/>
      <c r="F25" s="32">
        <f t="shared" si="0"/>
        <v>0</v>
      </c>
      <c r="G25" s="53"/>
      <c r="H25" s="41"/>
    </row>
    <row r="26" spans="1:8" ht="12.75">
      <c r="A26" s="33"/>
      <c r="B26" s="55" t="s">
        <v>333</v>
      </c>
      <c r="C26" s="30" t="s">
        <v>126</v>
      </c>
      <c r="D26" s="53">
        <v>400</v>
      </c>
      <c r="E26" s="31"/>
      <c r="F26" s="32">
        <f t="shared" si="0"/>
        <v>0</v>
      </c>
      <c r="G26" s="53"/>
      <c r="H26" s="41"/>
    </row>
    <row r="27" spans="1:8" ht="12.75">
      <c r="A27" s="33"/>
      <c r="B27" s="55" t="s">
        <v>334</v>
      </c>
      <c r="C27" s="30" t="s">
        <v>126</v>
      </c>
      <c r="D27" s="53">
        <v>30</v>
      </c>
      <c r="E27" s="31"/>
      <c r="F27" s="32">
        <f t="shared" si="0"/>
        <v>0</v>
      </c>
      <c r="G27" s="53"/>
      <c r="H27" s="41"/>
    </row>
    <row r="28" spans="1:8" ht="12.75">
      <c r="A28" s="33"/>
      <c r="B28" s="55"/>
      <c r="C28" s="30"/>
      <c r="D28" s="53"/>
      <c r="E28" s="31"/>
      <c r="F28" s="32"/>
      <c r="G28" s="53"/>
      <c r="H28" s="41"/>
    </row>
    <row r="29" spans="1:8" ht="12.75">
      <c r="A29" s="8" t="s">
        <v>9</v>
      </c>
      <c r="B29" s="34" t="s">
        <v>335</v>
      </c>
      <c r="C29" s="47"/>
      <c r="D29" s="48"/>
      <c r="E29" s="49"/>
      <c r="F29" s="32"/>
      <c r="G29" s="48"/>
      <c r="H29" s="41"/>
    </row>
    <row r="30" spans="1:8" s="54" customFormat="1" ht="12.75">
      <c r="A30" s="33"/>
      <c r="B30" s="34" t="s">
        <v>336</v>
      </c>
      <c r="C30" s="30" t="s">
        <v>126</v>
      </c>
      <c r="D30" s="53">
        <v>120</v>
      </c>
      <c r="E30" s="31"/>
      <c r="F30" s="32">
        <f t="shared" si="0"/>
        <v>0</v>
      </c>
      <c r="G30" s="53"/>
      <c r="H30" s="41"/>
    </row>
    <row r="31" spans="1:8" s="54" customFormat="1" ht="12.75">
      <c r="A31" s="33"/>
      <c r="B31" s="34" t="s">
        <v>337</v>
      </c>
      <c r="C31" s="30" t="s">
        <v>126</v>
      </c>
      <c r="D31" s="53">
        <v>80</v>
      </c>
      <c r="E31" s="31"/>
      <c r="F31" s="32">
        <f t="shared" si="0"/>
        <v>0</v>
      </c>
      <c r="G31" s="53"/>
      <c r="H31" s="41"/>
    </row>
    <row r="32" spans="1:8" ht="12.75">
      <c r="A32" s="33"/>
      <c r="B32" s="55"/>
      <c r="C32" s="30"/>
      <c r="D32" s="53"/>
      <c r="E32" s="31"/>
      <c r="F32" s="32"/>
      <c r="G32" s="53"/>
      <c r="H32" s="41"/>
    </row>
    <row r="33" spans="1:8" ht="35.25" customHeight="1">
      <c r="A33" s="8" t="s">
        <v>11</v>
      </c>
      <c r="B33" s="34" t="s">
        <v>338</v>
      </c>
      <c r="C33" s="47"/>
      <c r="D33" s="48"/>
      <c r="E33" s="49"/>
      <c r="F33" s="32"/>
      <c r="G33" s="48"/>
      <c r="H33" s="41"/>
    </row>
    <row r="34" spans="1:8" ht="14.25">
      <c r="A34" s="33"/>
      <c r="B34" s="34" t="s">
        <v>339</v>
      </c>
      <c r="C34" s="30" t="s">
        <v>126</v>
      </c>
      <c r="D34" s="48">
        <v>80</v>
      </c>
      <c r="E34" s="49"/>
      <c r="F34" s="32">
        <f t="shared" si="0"/>
        <v>0</v>
      </c>
      <c r="G34" s="48"/>
      <c r="H34" s="41"/>
    </row>
    <row r="35" spans="1:8" ht="14.25">
      <c r="A35" s="33"/>
      <c r="B35" s="34" t="s">
        <v>340</v>
      </c>
      <c r="C35" s="30" t="s">
        <v>126</v>
      </c>
      <c r="D35" s="53">
        <v>150</v>
      </c>
      <c r="E35" s="31"/>
      <c r="F35" s="32">
        <f t="shared" si="0"/>
        <v>0</v>
      </c>
      <c r="G35" s="53"/>
      <c r="H35" s="41"/>
    </row>
    <row r="36" spans="1:8" ht="14.25">
      <c r="A36" s="33"/>
      <c r="B36" s="34" t="s">
        <v>341</v>
      </c>
      <c r="C36" s="30" t="s">
        <v>126</v>
      </c>
      <c r="D36" s="53">
        <v>110</v>
      </c>
      <c r="E36" s="31"/>
      <c r="F36" s="32">
        <f t="shared" si="0"/>
        <v>0</v>
      </c>
      <c r="G36" s="53"/>
      <c r="H36" s="41"/>
    </row>
    <row r="37" spans="1:8" ht="14.25">
      <c r="A37" s="33"/>
      <c r="B37" s="34" t="s">
        <v>342</v>
      </c>
      <c r="C37" s="30" t="s">
        <v>126</v>
      </c>
      <c r="D37" s="53">
        <v>25</v>
      </c>
      <c r="E37" s="31"/>
      <c r="F37" s="32">
        <f t="shared" si="0"/>
        <v>0</v>
      </c>
      <c r="G37" s="53"/>
      <c r="H37" s="41"/>
    </row>
    <row r="38" spans="1:8" ht="12.75">
      <c r="A38" s="33"/>
      <c r="B38" s="34"/>
      <c r="C38" s="30"/>
      <c r="D38" s="53"/>
      <c r="E38" s="31"/>
      <c r="F38" s="32"/>
      <c r="G38" s="53"/>
      <c r="H38" s="41"/>
    </row>
    <row r="39" spans="1:8" ht="12.75">
      <c r="A39" s="33" t="s">
        <v>12</v>
      </c>
      <c r="B39" s="29" t="s">
        <v>343</v>
      </c>
      <c r="C39" s="30" t="s">
        <v>63</v>
      </c>
      <c r="D39" s="53">
        <v>3</v>
      </c>
      <c r="E39" s="31"/>
      <c r="F39" s="32">
        <f t="shared" si="0"/>
        <v>0</v>
      </c>
      <c r="G39" s="53"/>
      <c r="H39" s="41"/>
    </row>
    <row r="40" spans="1:8" ht="12.75">
      <c r="A40" s="33"/>
      <c r="B40" s="29"/>
      <c r="C40" s="30"/>
      <c r="D40" s="53"/>
      <c r="E40" s="31"/>
      <c r="F40" s="32">
        <f t="shared" si="0"/>
        <v>0</v>
      </c>
      <c r="G40" s="53"/>
      <c r="H40" s="41"/>
    </row>
    <row r="41" spans="1:8" ht="30.75" customHeight="1">
      <c r="A41" s="28" t="s">
        <v>14</v>
      </c>
      <c r="B41" s="56" t="s">
        <v>344</v>
      </c>
      <c r="C41" s="53" t="s">
        <v>63</v>
      </c>
      <c r="D41" s="27">
        <v>30</v>
      </c>
      <c r="E41" s="31"/>
      <c r="F41" s="32">
        <f t="shared" si="0"/>
        <v>0</v>
      </c>
      <c r="G41" s="27"/>
      <c r="H41" s="31"/>
    </row>
    <row r="42" spans="1:8" ht="12.75">
      <c r="A42" s="28" t="s">
        <v>345</v>
      </c>
      <c r="C42" s="53"/>
      <c r="D42" s="27"/>
      <c r="E42" s="31"/>
      <c r="F42" s="32"/>
      <c r="G42" s="27"/>
      <c r="H42" s="31"/>
    </row>
    <row r="43" spans="1:8" ht="38.25">
      <c r="A43" s="28" t="s">
        <v>16</v>
      </c>
      <c r="B43" s="56" t="s">
        <v>346</v>
      </c>
      <c r="C43" s="53"/>
      <c r="D43" s="27"/>
      <c r="E43" s="31"/>
      <c r="F43" s="32"/>
      <c r="G43" s="27"/>
      <c r="H43" s="31"/>
    </row>
    <row r="44" spans="1:8" ht="12.75">
      <c r="A44" s="57" t="s">
        <v>347</v>
      </c>
      <c r="B44" s="56" t="s">
        <v>348</v>
      </c>
      <c r="C44" s="53" t="s">
        <v>126</v>
      </c>
      <c r="D44" s="27">
        <v>10</v>
      </c>
      <c r="E44" s="31"/>
      <c r="F44" s="32">
        <f t="shared" si="0"/>
        <v>0</v>
      </c>
      <c r="G44" s="27"/>
      <c r="H44" s="31"/>
    </row>
    <row r="45" spans="1:8" ht="12.75">
      <c r="A45" s="33"/>
      <c r="C45" s="53"/>
      <c r="D45" s="27"/>
      <c r="E45" s="31"/>
      <c r="F45" s="32"/>
      <c r="G45" s="27"/>
      <c r="H45" s="31"/>
    </row>
    <row r="46" spans="1:8" ht="63.75">
      <c r="A46" s="8" t="s">
        <v>42</v>
      </c>
      <c r="B46" s="56" t="s">
        <v>349</v>
      </c>
      <c r="C46" s="53"/>
      <c r="D46" s="27"/>
      <c r="E46" s="31"/>
      <c r="F46" s="32"/>
      <c r="G46" s="27"/>
      <c r="H46" s="31"/>
    </row>
    <row r="47" spans="1:8" ht="12.75">
      <c r="A47" s="33" t="s">
        <v>347</v>
      </c>
      <c r="B47" s="56" t="s">
        <v>350</v>
      </c>
      <c r="C47" s="53" t="s">
        <v>63</v>
      </c>
      <c r="D47" s="27">
        <v>3</v>
      </c>
      <c r="E47" s="31"/>
      <c r="F47" s="32">
        <f t="shared" si="0"/>
        <v>0</v>
      </c>
      <c r="G47" s="27"/>
      <c r="H47" s="31"/>
    </row>
    <row r="48" spans="1:8" ht="12.75">
      <c r="A48" s="33" t="s">
        <v>347</v>
      </c>
      <c r="B48" s="56" t="s">
        <v>351</v>
      </c>
      <c r="C48" s="53" t="s">
        <v>63</v>
      </c>
      <c r="D48" s="27">
        <v>3</v>
      </c>
      <c r="E48" s="31"/>
      <c r="F48" s="32">
        <f t="shared" si="0"/>
        <v>0</v>
      </c>
      <c r="G48" s="27"/>
      <c r="H48" s="31"/>
    </row>
    <row r="49" spans="1:8" ht="38.25">
      <c r="A49" s="33" t="s">
        <v>347</v>
      </c>
      <c r="B49" s="56" t="s">
        <v>352</v>
      </c>
      <c r="C49" s="53" t="s">
        <v>63</v>
      </c>
      <c r="D49" s="27">
        <v>18</v>
      </c>
      <c r="E49" s="31"/>
      <c r="F49" s="32">
        <f t="shared" si="0"/>
        <v>0</v>
      </c>
      <c r="G49" s="27"/>
      <c r="H49" s="31"/>
    </row>
    <row r="50" spans="1:8" ht="12.75">
      <c r="A50" s="33"/>
      <c r="C50" s="53"/>
      <c r="D50" s="27"/>
      <c r="E50" s="31"/>
      <c r="F50" s="32"/>
      <c r="G50" s="27"/>
      <c r="H50" s="31"/>
    </row>
    <row r="51" spans="1:8" ht="25.5">
      <c r="A51" s="8" t="s">
        <v>52</v>
      </c>
      <c r="B51" s="56" t="s">
        <v>353</v>
      </c>
      <c r="C51" s="53" t="s">
        <v>63</v>
      </c>
      <c r="D51" s="27">
        <v>5</v>
      </c>
      <c r="E51" s="31"/>
      <c r="F51" s="32">
        <f t="shared" si="0"/>
        <v>0</v>
      </c>
      <c r="G51" s="27"/>
      <c r="H51" s="31"/>
    </row>
    <row r="52" spans="1:8" ht="12.75">
      <c r="A52" s="33"/>
      <c r="C52" s="53"/>
      <c r="D52" s="27"/>
      <c r="E52" s="31"/>
      <c r="F52" s="32"/>
      <c r="G52" s="27"/>
      <c r="H52" s="31"/>
    </row>
    <row r="53" spans="1:8" ht="32.25" customHeight="1">
      <c r="A53" s="8" t="s">
        <v>53</v>
      </c>
      <c r="B53" s="34" t="s">
        <v>354</v>
      </c>
      <c r="C53" s="47"/>
      <c r="D53" s="48"/>
      <c r="E53" s="49"/>
      <c r="F53" s="32"/>
      <c r="G53" s="48"/>
      <c r="H53" s="41"/>
    </row>
    <row r="54" spans="1:8" ht="12.75">
      <c r="A54" s="33" t="s">
        <v>347</v>
      </c>
      <c r="B54" s="34" t="s">
        <v>355</v>
      </c>
      <c r="C54" s="30" t="s">
        <v>63</v>
      </c>
      <c r="D54" s="53">
        <v>33</v>
      </c>
      <c r="E54" s="31"/>
      <c r="F54" s="32">
        <f t="shared" si="0"/>
        <v>0</v>
      </c>
      <c r="G54" s="53"/>
      <c r="H54" s="41"/>
    </row>
    <row r="55" spans="1:8" ht="12.75">
      <c r="A55" s="33" t="s">
        <v>347</v>
      </c>
      <c r="B55" s="34" t="s">
        <v>356</v>
      </c>
      <c r="C55" s="30" t="s">
        <v>63</v>
      </c>
      <c r="D55" s="53">
        <v>6</v>
      </c>
      <c r="E55" s="31"/>
      <c r="F55" s="32">
        <f t="shared" si="0"/>
        <v>0</v>
      </c>
      <c r="G55" s="53"/>
      <c r="H55" s="41"/>
    </row>
    <row r="56" spans="1:8" ht="12.75">
      <c r="A56" s="33" t="s">
        <v>347</v>
      </c>
      <c r="B56" s="34" t="s">
        <v>357</v>
      </c>
      <c r="C56" s="30" t="s">
        <v>63</v>
      </c>
      <c r="D56" s="53">
        <v>2</v>
      </c>
      <c r="E56" s="31"/>
      <c r="F56" s="32">
        <f t="shared" si="0"/>
        <v>0</v>
      </c>
      <c r="G56" s="53"/>
      <c r="H56" s="41"/>
    </row>
    <row r="57" spans="1:8" s="64" customFormat="1" ht="12.75">
      <c r="A57" s="58"/>
      <c r="B57" s="59"/>
      <c r="C57" s="60"/>
      <c r="D57" s="61"/>
      <c r="E57" s="62"/>
      <c r="F57" s="32"/>
      <c r="G57" s="61"/>
      <c r="H57" s="63"/>
    </row>
    <row r="58" spans="1:8" ht="12.75">
      <c r="A58" s="8" t="s">
        <v>56</v>
      </c>
      <c r="B58" s="34" t="s">
        <v>358</v>
      </c>
      <c r="C58" s="30"/>
      <c r="D58" s="53"/>
      <c r="E58" s="31"/>
      <c r="F58" s="32"/>
      <c r="G58" s="53"/>
      <c r="H58" s="41"/>
    </row>
    <row r="59" spans="1:8" ht="12.75">
      <c r="A59" s="33"/>
      <c r="B59" s="34"/>
      <c r="C59" s="30" t="s">
        <v>63</v>
      </c>
      <c r="D59" s="53">
        <v>2</v>
      </c>
      <c r="E59" s="31"/>
      <c r="F59" s="32">
        <f t="shared" si="0"/>
        <v>0</v>
      </c>
      <c r="G59" s="53"/>
      <c r="H59" s="41"/>
    </row>
    <row r="60" spans="1:8" ht="12.75">
      <c r="A60" s="33"/>
      <c r="B60" s="34"/>
      <c r="C60" s="30"/>
      <c r="D60" s="53"/>
      <c r="E60" s="31"/>
      <c r="F60" s="32"/>
      <c r="G60" s="53"/>
      <c r="H60" s="41"/>
    </row>
    <row r="61" spans="1:8" ht="51">
      <c r="A61" s="8" t="s">
        <v>58</v>
      </c>
      <c r="B61" s="34" t="s">
        <v>359</v>
      </c>
      <c r="C61" s="30" t="s">
        <v>63</v>
      </c>
      <c r="D61" s="53">
        <v>33</v>
      </c>
      <c r="E61" s="31"/>
      <c r="F61" s="32">
        <f t="shared" si="0"/>
        <v>0</v>
      </c>
      <c r="G61" s="53"/>
      <c r="H61" s="41"/>
    </row>
    <row r="62" spans="1:8" ht="12.75">
      <c r="A62" s="8"/>
      <c r="B62" s="34"/>
      <c r="C62" s="30"/>
      <c r="D62" s="53"/>
      <c r="E62" s="31"/>
      <c r="F62" s="32"/>
      <c r="G62" s="53"/>
      <c r="H62" s="41"/>
    </row>
    <row r="63" spans="1:8" ht="51">
      <c r="A63" s="8" t="s">
        <v>59</v>
      </c>
      <c r="B63" s="34" t="s">
        <v>360</v>
      </c>
      <c r="C63" s="30" t="s">
        <v>63</v>
      </c>
      <c r="D63" s="53">
        <v>2</v>
      </c>
      <c r="E63" s="31"/>
      <c r="F63" s="32">
        <f t="shared" si="0"/>
        <v>0</v>
      </c>
      <c r="G63" s="53"/>
      <c r="H63" s="41"/>
    </row>
    <row r="64" spans="1:8" ht="12.75">
      <c r="A64" s="8"/>
      <c r="B64" s="34"/>
      <c r="C64" s="30"/>
      <c r="D64" s="53"/>
      <c r="E64" s="31"/>
      <c r="F64" s="32"/>
      <c r="G64" s="53"/>
      <c r="H64" s="41"/>
    </row>
    <row r="65" spans="1:6" s="67" customFormat="1" ht="75" customHeight="1">
      <c r="A65" s="8" t="s">
        <v>60</v>
      </c>
      <c r="B65" s="34" t="s">
        <v>361</v>
      </c>
      <c r="C65" s="65" t="s">
        <v>63</v>
      </c>
      <c r="D65" s="65">
        <v>3</v>
      </c>
      <c r="E65" s="66"/>
      <c r="F65" s="32">
        <f t="shared" si="0"/>
        <v>0</v>
      </c>
    </row>
    <row r="66" spans="1:6" s="68" customFormat="1" ht="12.75">
      <c r="A66" s="33"/>
      <c r="B66" s="56"/>
      <c r="C66" s="65"/>
      <c r="D66" s="65"/>
      <c r="E66" s="66"/>
      <c r="F66" s="32"/>
    </row>
    <row r="67" spans="1:8" s="70" customFormat="1" ht="76.5">
      <c r="A67" s="8" t="s">
        <v>62</v>
      </c>
      <c r="B67" s="34" t="s">
        <v>362</v>
      </c>
      <c r="C67" s="47"/>
      <c r="D67" s="48"/>
      <c r="E67" s="49"/>
      <c r="F67" s="32"/>
      <c r="G67" s="48"/>
      <c r="H67" s="69"/>
    </row>
    <row r="68" spans="1:8" s="70" customFormat="1" ht="12.75">
      <c r="A68" s="33"/>
      <c r="B68" s="34" t="s">
        <v>363</v>
      </c>
      <c r="C68" s="30" t="s">
        <v>126</v>
      </c>
      <c r="D68" s="53">
        <v>44</v>
      </c>
      <c r="E68" s="31"/>
      <c r="F68" s="32">
        <f t="shared" si="0"/>
        <v>0</v>
      </c>
      <c r="G68" s="53"/>
      <c r="H68" s="69"/>
    </row>
    <row r="69" spans="1:8" s="70" customFormat="1" ht="38.25">
      <c r="A69" s="33"/>
      <c r="B69" s="34" t="s">
        <v>364</v>
      </c>
      <c r="C69" s="30"/>
      <c r="D69" s="48"/>
      <c r="E69" s="49"/>
      <c r="F69" s="32"/>
      <c r="G69" s="48"/>
      <c r="H69" s="69"/>
    </row>
    <row r="70" spans="1:8" s="70" customFormat="1" ht="12.75">
      <c r="A70" s="33" t="s">
        <v>347</v>
      </c>
      <c r="B70" s="34" t="s">
        <v>365</v>
      </c>
      <c r="C70" s="71" t="s">
        <v>63</v>
      </c>
      <c r="D70" s="53">
        <v>21</v>
      </c>
      <c r="E70" s="31"/>
      <c r="F70" s="32">
        <f t="shared" si="0"/>
        <v>0</v>
      </c>
      <c r="G70" s="53"/>
      <c r="H70" s="69"/>
    </row>
    <row r="71" spans="1:8" s="70" customFormat="1" ht="12.75">
      <c r="A71" s="33" t="s">
        <v>347</v>
      </c>
      <c r="B71" s="34" t="s">
        <v>366</v>
      </c>
      <c r="C71" s="30" t="s">
        <v>63</v>
      </c>
      <c r="D71" s="53">
        <v>20</v>
      </c>
      <c r="E71" s="31"/>
      <c r="F71" s="32">
        <f t="shared" si="0"/>
        <v>0</v>
      </c>
      <c r="G71" s="53"/>
      <c r="H71" s="69"/>
    </row>
    <row r="72" spans="1:8" s="70" customFormat="1" ht="12.75">
      <c r="A72" s="33"/>
      <c r="B72" s="34"/>
      <c r="C72" s="30"/>
      <c r="D72" s="53"/>
      <c r="E72" s="31"/>
      <c r="F72" s="32"/>
      <c r="G72" s="53"/>
      <c r="H72" s="69"/>
    </row>
    <row r="73" spans="1:8" ht="12.75">
      <c r="A73" s="33"/>
      <c r="B73" s="34"/>
      <c r="C73" s="30"/>
      <c r="D73" s="53"/>
      <c r="E73" s="31"/>
      <c r="F73" s="32"/>
      <c r="G73" s="53"/>
      <c r="H73" s="41"/>
    </row>
    <row r="74" spans="1:8" s="52" customFormat="1" ht="12.75">
      <c r="A74" s="58"/>
      <c r="B74" s="59"/>
      <c r="C74" s="60"/>
      <c r="D74" s="61"/>
      <c r="E74" s="62"/>
      <c r="F74" s="32"/>
      <c r="G74" s="53"/>
      <c r="H74" s="72"/>
    </row>
    <row r="75" spans="1:13" ht="102">
      <c r="A75" s="8" t="s">
        <v>64</v>
      </c>
      <c r="B75" s="34" t="s">
        <v>367</v>
      </c>
      <c r="C75" s="30"/>
      <c r="D75" s="53"/>
      <c r="E75" s="31"/>
      <c r="F75" s="32"/>
      <c r="G75" s="53"/>
      <c r="H75" s="51"/>
      <c r="I75" s="52"/>
      <c r="J75" s="52"/>
      <c r="K75" s="52"/>
      <c r="L75" s="52"/>
      <c r="M75" s="52"/>
    </row>
    <row r="76" spans="1:8" ht="25.5">
      <c r="A76" s="33" t="s">
        <v>347</v>
      </c>
      <c r="B76" s="34" t="s">
        <v>368</v>
      </c>
      <c r="C76" s="71" t="s">
        <v>63</v>
      </c>
      <c r="D76" s="53">
        <v>1</v>
      </c>
      <c r="E76" s="31"/>
      <c r="F76" s="32"/>
      <c r="G76" s="53"/>
      <c r="H76" s="41"/>
    </row>
    <row r="77" spans="1:8" ht="33" customHeight="1">
      <c r="A77" s="33" t="s">
        <v>347</v>
      </c>
      <c r="B77" s="34" t="s">
        <v>369</v>
      </c>
      <c r="C77" s="30" t="s">
        <v>63</v>
      </c>
      <c r="D77" s="53">
        <v>1</v>
      </c>
      <c r="E77" s="31"/>
      <c r="F77" s="32"/>
      <c r="G77" s="53"/>
      <c r="H77" s="41"/>
    </row>
    <row r="78" spans="1:8" s="79" customFormat="1" ht="12.75">
      <c r="A78" s="58" t="s">
        <v>347</v>
      </c>
      <c r="B78" s="73" t="s">
        <v>370</v>
      </c>
      <c r="C78" s="74" t="s">
        <v>6</v>
      </c>
      <c r="D78" s="75">
        <v>1</v>
      </c>
      <c r="E78" s="76"/>
      <c r="F78" s="77"/>
      <c r="G78" s="61"/>
      <c r="H78" s="78"/>
    </row>
    <row r="79" spans="1:8" s="52" customFormat="1" ht="12.75">
      <c r="A79" s="58"/>
      <c r="B79" s="59"/>
      <c r="C79" s="60" t="s">
        <v>6</v>
      </c>
      <c r="D79" s="61">
        <v>1</v>
      </c>
      <c r="E79" s="62"/>
      <c r="F79" s="32">
        <f>D79*E79</f>
        <v>0</v>
      </c>
      <c r="G79" s="53"/>
      <c r="H79" s="72"/>
    </row>
    <row r="80" spans="1:8" s="52" customFormat="1" ht="12.75">
      <c r="A80" s="58"/>
      <c r="B80" s="59"/>
      <c r="C80" s="60"/>
      <c r="D80" s="61"/>
      <c r="E80" s="62"/>
      <c r="F80" s="32"/>
      <c r="G80" s="53"/>
      <c r="H80" s="72"/>
    </row>
    <row r="81" spans="1:8" ht="150" customHeight="1">
      <c r="A81" s="8" t="s">
        <v>66</v>
      </c>
      <c r="B81" s="34" t="s">
        <v>371</v>
      </c>
      <c r="C81" s="30"/>
      <c r="D81" s="53"/>
      <c r="E81" s="31"/>
      <c r="F81" s="32"/>
      <c r="G81" s="53"/>
      <c r="H81" s="41"/>
    </row>
    <row r="82" spans="1:8" ht="25.5">
      <c r="A82" s="33" t="s">
        <v>347</v>
      </c>
      <c r="B82" s="34" t="s">
        <v>368</v>
      </c>
      <c r="C82" s="71" t="s">
        <v>63</v>
      </c>
      <c r="D82" s="53">
        <v>2</v>
      </c>
      <c r="E82" s="31"/>
      <c r="F82" s="32"/>
      <c r="G82" s="53"/>
      <c r="H82" s="41"/>
    </row>
    <row r="83" spans="1:8" ht="33" customHeight="1">
      <c r="A83" s="33" t="s">
        <v>347</v>
      </c>
      <c r="B83" s="34" t="s">
        <v>369</v>
      </c>
      <c r="C83" s="30" t="s">
        <v>63</v>
      </c>
      <c r="D83" s="53">
        <v>1</v>
      </c>
      <c r="E83" s="31"/>
      <c r="F83" s="32"/>
      <c r="G83" s="53"/>
      <c r="H83" s="41"/>
    </row>
    <row r="84" spans="1:8" s="79" customFormat="1" ht="12.75">
      <c r="A84" s="58" t="s">
        <v>347</v>
      </c>
      <c r="B84" s="73" t="s">
        <v>370</v>
      </c>
      <c r="C84" s="74" t="s">
        <v>6</v>
      </c>
      <c r="D84" s="75">
        <v>1</v>
      </c>
      <c r="E84" s="62"/>
      <c r="F84" s="32"/>
      <c r="G84" s="61"/>
      <c r="H84" s="78"/>
    </row>
    <row r="85" spans="1:8" s="86" customFormat="1" ht="12.75">
      <c r="A85" s="80"/>
      <c r="B85" s="81"/>
      <c r="C85" s="82" t="s">
        <v>6</v>
      </c>
      <c r="D85" s="83">
        <v>1</v>
      </c>
      <c r="E85" s="76"/>
      <c r="F85" s="77">
        <f>D85*E85</f>
        <v>0</v>
      </c>
      <c r="G85" s="84"/>
      <c r="H85" s="85"/>
    </row>
    <row r="86" spans="1:8" s="79" customFormat="1" ht="12.75">
      <c r="A86" s="58"/>
      <c r="B86" s="59"/>
      <c r="C86" s="60"/>
      <c r="D86" s="61"/>
      <c r="E86" s="62"/>
      <c r="F86" s="32"/>
      <c r="G86" s="61"/>
      <c r="H86" s="78"/>
    </row>
    <row r="87" spans="1:8" ht="102">
      <c r="A87" s="8" t="s">
        <v>68</v>
      </c>
      <c r="B87" s="34" t="s">
        <v>371</v>
      </c>
      <c r="C87" s="30"/>
      <c r="D87" s="53"/>
      <c r="E87" s="31"/>
      <c r="F87" s="32"/>
      <c r="G87" s="53"/>
      <c r="H87" s="41"/>
    </row>
    <row r="88" spans="1:8" ht="25.5">
      <c r="A88" s="33" t="s">
        <v>347</v>
      </c>
      <c r="B88" s="34" t="s">
        <v>368</v>
      </c>
      <c r="C88" s="71" t="s">
        <v>63</v>
      </c>
      <c r="D88" s="53">
        <v>2</v>
      </c>
      <c r="E88" s="31"/>
      <c r="F88" s="32">
        <f>D88*E88</f>
        <v>0</v>
      </c>
      <c r="G88" s="53"/>
      <c r="H88" s="41"/>
    </row>
    <row r="89" spans="1:8" ht="33" customHeight="1">
      <c r="A89" s="33" t="s">
        <v>347</v>
      </c>
      <c r="B89" s="34" t="s">
        <v>369</v>
      </c>
      <c r="C89" s="30" t="s">
        <v>63</v>
      </c>
      <c r="D89" s="53">
        <v>2</v>
      </c>
      <c r="E89" s="31"/>
      <c r="F89" s="32">
        <f>D89*E89</f>
        <v>0</v>
      </c>
      <c r="G89" s="53"/>
      <c r="H89" s="41"/>
    </row>
    <row r="90" spans="1:8" s="79" customFormat="1" ht="12.75">
      <c r="A90" s="58" t="s">
        <v>347</v>
      </c>
      <c r="B90" s="73" t="s">
        <v>370</v>
      </c>
      <c r="C90" s="74"/>
      <c r="D90" s="75"/>
      <c r="E90" s="62"/>
      <c r="F90" s="32"/>
      <c r="G90" s="61"/>
      <c r="H90" s="78"/>
    </row>
    <row r="91" spans="1:8" s="52" customFormat="1" ht="12.75">
      <c r="A91" s="58"/>
      <c r="B91" s="59"/>
      <c r="C91" s="60" t="s">
        <v>6</v>
      </c>
      <c r="D91" s="61">
        <v>1</v>
      </c>
      <c r="E91" s="62"/>
      <c r="F91" s="32">
        <f>D91*E91</f>
        <v>0</v>
      </c>
      <c r="G91" s="53"/>
      <c r="H91" s="72"/>
    </row>
    <row r="92" spans="1:8" ht="12.75">
      <c r="A92" s="8" t="s">
        <v>70</v>
      </c>
      <c r="B92" s="34" t="s">
        <v>372</v>
      </c>
      <c r="C92" s="47"/>
      <c r="D92" s="48"/>
      <c r="E92" s="49"/>
      <c r="F92" s="32"/>
      <c r="G92" s="48"/>
      <c r="H92" s="41"/>
    </row>
    <row r="93" spans="1:8" ht="12.75">
      <c r="A93" s="57"/>
      <c r="B93" s="34" t="s">
        <v>373</v>
      </c>
      <c r="C93" s="30" t="s">
        <v>126</v>
      </c>
      <c r="D93" s="53">
        <v>40</v>
      </c>
      <c r="E93" s="31"/>
      <c r="F93" s="32">
        <f>D93*E93</f>
        <v>0</v>
      </c>
      <c r="G93" s="53"/>
      <c r="H93" s="41"/>
    </row>
    <row r="94" spans="1:8" ht="12.75">
      <c r="A94" s="57"/>
      <c r="B94" s="34" t="s">
        <v>374</v>
      </c>
      <c r="C94" s="30" t="s">
        <v>126</v>
      </c>
      <c r="D94" s="53">
        <v>40</v>
      </c>
      <c r="E94" s="31"/>
      <c r="F94" s="32">
        <f>D94*E94</f>
        <v>0</v>
      </c>
      <c r="G94" s="53"/>
      <c r="H94" s="41"/>
    </row>
    <row r="95" spans="1:8" ht="12.75">
      <c r="A95" s="33"/>
      <c r="B95" s="34"/>
      <c r="C95" s="30"/>
      <c r="D95" s="53"/>
      <c r="E95" s="31"/>
      <c r="F95" s="32"/>
      <c r="G95" s="53"/>
      <c r="H95" s="41"/>
    </row>
    <row r="96" spans="1:8" s="52" customFormat="1" ht="25.5">
      <c r="A96" s="28" t="s">
        <v>72</v>
      </c>
      <c r="B96" s="34" t="s">
        <v>375</v>
      </c>
      <c r="C96" s="30" t="s">
        <v>63</v>
      </c>
      <c r="D96" s="53">
        <v>41</v>
      </c>
      <c r="E96" s="31"/>
      <c r="F96" s="32">
        <f>D96*E96</f>
        <v>0</v>
      </c>
      <c r="G96" s="53"/>
      <c r="H96" s="72"/>
    </row>
    <row r="97" spans="1:8" s="52" customFormat="1" ht="12.75">
      <c r="A97" s="28"/>
      <c r="B97" s="34"/>
      <c r="C97" s="30"/>
      <c r="D97" s="53"/>
      <c r="E97" s="31"/>
      <c r="F97" s="32"/>
      <c r="G97" s="53"/>
      <c r="H97" s="72"/>
    </row>
    <row r="98" spans="1:8" s="52" customFormat="1" ht="18" customHeight="1">
      <c r="A98" s="28" t="s">
        <v>109</v>
      </c>
      <c r="B98" s="34" t="s">
        <v>376</v>
      </c>
      <c r="C98" s="30" t="s">
        <v>63</v>
      </c>
      <c r="D98" s="53">
        <v>1</v>
      </c>
      <c r="E98" s="31"/>
      <c r="F98" s="32">
        <f>D98*E98</f>
        <v>0</v>
      </c>
      <c r="G98" s="53"/>
      <c r="H98" s="72"/>
    </row>
    <row r="99" spans="1:8" ht="15" customHeight="1">
      <c r="A99" s="28"/>
      <c r="B99" s="34"/>
      <c r="C99" s="30"/>
      <c r="D99" s="53"/>
      <c r="E99" s="31"/>
      <c r="F99" s="32"/>
      <c r="G99" s="53"/>
      <c r="H99" s="35"/>
    </row>
    <row r="100" spans="1:8" ht="12.75">
      <c r="A100" s="33"/>
      <c r="B100" s="29"/>
      <c r="C100" s="53"/>
      <c r="D100" s="53"/>
      <c r="E100" s="31"/>
      <c r="F100" s="32"/>
      <c r="G100" s="53"/>
      <c r="H100" s="41"/>
    </row>
    <row r="101" spans="1:8" s="52" customFormat="1" ht="12.75">
      <c r="A101" s="87"/>
      <c r="B101" s="88"/>
      <c r="C101" s="89"/>
      <c r="D101" s="90"/>
      <c r="E101" s="91"/>
      <c r="F101" s="32"/>
      <c r="G101" s="90"/>
      <c r="H101" s="91"/>
    </row>
    <row r="102" spans="1:8" ht="15" customHeight="1">
      <c r="A102" s="408" t="s">
        <v>377</v>
      </c>
      <c r="B102" s="409" t="s">
        <v>378</v>
      </c>
      <c r="C102" s="410" t="s">
        <v>152</v>
      </c>
      <c r="D102" s="410">
        <v>3</v>
      </c>
      <c r="E102" s="31"/>
      <c r="F102" s="32"/>
      <c r="G102" s="410"/>
      <c r="H102" s="418"/>
    </row>
    <row r="103" spans="1:8" ht="27.75" customHeight="1">
      <c r="A103" s="408"/>
      <c r="B103" s="409"/>
      <c r="C103" s="410"/>
      <c r="D103" s="410"/>
      <c r="E103" s="31"/>
      <c r="F103" s="32"/>
      <c r="G103" s="410"/>
      <c r="H103" s="418"/>
    </row>
    <row r="104" spans="1:8" ht="18.75" customHeight="1">
      <c r="A104" s="408"/>
      <c r="B104" s="409"/>
      <c r="C104" s="410"/>
      <c r="D104" s="410"/>
      <c r="E104" s="31"/>
      <c r="F104" s="32">
        <f>D104*E104</f>
        <v>0</v>
      </c>
      <c r="G104" s="410"/>
      <c r="H104" s="418"/>
    </row>
    <row r="105" spans="1:8" ht="16.5" customHeight="1">
      <c r="A105" s="57"/>
      <c r="C105" s="53"/>
      <c r="D105" s="53"/>
      <c r="E105" s="31"/>
      <c r="F105" s="32"/>
      <c r="G105" s="53"/>
      <c r="H105" s="41"/>
    </row>
    <row r="106" spans="1:8" ht="12.75">
      <c r="A106" s="408" t="s">
        <v>379</v>
      </c>
      <c r="B106" s="414" t="s">
        <v>380</v>
      </c>
      <c r="C106" s="415"/>
      <c r="D106" s="416"/>
      <c r="E106" s="49"/>
      <c r="F106" s="32"/>
      <c r="G106" s="416"/>
      <c r="H106" s="418"/>
    </row>
    <row r="107" spans="1:8" ht="37.5" customHeight="1">
      <c r="A107" s="408"/>
      <c r="B107" s="414"/>
      <c r="C107" s="415"/>
      <c r="D107" s="416"/>
      <c r="E107" s="49"/>
      <c r="F107" s="32"/>
      <c r="G107" s="416"/>
      <c r="H107" s="418"/>
    </row>
    <row r="108" spans="1:8" ht="12.75">
      <c r="A108" s="57"/>
      <c r="B108" s="34" t="s">
        <v>381</v>
      </c>
      <c r="C108" s="30" t="s">
        <v>63</v>
      </c>
      <c r="D108" s="48">
        <v>4</v>
      </c>
      <c r="E108" s="49"/>
      <c r="F108" s="32">
        <f>D108*E108</f>
        <v>0</v>
      </c>
      <c r="G108" s="48"/>
      <c r="H108" s="41"/>
    </row>
    <row r="109" spans="1:8" ht="12.75">
      <c r="A109" s="57"/>
      <c r="B109" s="34" t="s">
        <v>382</v>
      </c>
      <c r="C109" s="30" t="s">
        <v>63</v>
      </c>
      <c r="D109" s="53">
        <v>6</v>
      </c>
      <c r="E109" s="31"/>
      <c r="F109" s="32">
        <f>D109*E109</f>
        <v>0</v>
      </c>
      <c r="G109" s="53"/>
      <c r="H109" s="41"/>
    </row>
    <row r="110" spans="1:8" ht="12.75">
      <c r="A110" s="33"/>
      <c r="B110" s="34"/>
      <c r="C110" s="30"/>
      <c r="D110" s="53"/>
      <c r="E110" s="31"/>
      <c r="F110" s="32"/>
      <c r="G110" s="53"/>
      <c r="H110" s="41"/>
    </row>
    <row r="111" spans="1:8" ht="25.5">
      <c r="A111" s="8" t="s">
        <v>383</v>
      </c>
      <c r="B111" s="34" t="s">
        <v>384</v>
      </c>
      <c r="C111" s="47" t="s">
        <v>63</v>
      </c>
      <c r="D111" s="48">
        <v>60</v>
      </c>
      <c r="E111" s="49"/>
      <c r="F111" s="32">
        <f>D111*E111</f>
        <v>0</v>
      </c>
      <c r="G111" s="48"/>
      <c r="H111" s="41"/>
    </row>
    <row r="112" spans="1:8" ht="15.75" customHeight="1">
      <c r="A112" s="33"/>
      <c r="B112" s="29"/>
      <c r="C112" s="47"/>
      <c r="D112" s="53"/>
      <c r="E112" s="31"/>
      <c r="F112" s="32"/>
      <c r="G112" s="53"/>
      <c r="H112" s="41"/>
    </row>
    <row r="113" spans="1:8" ht="51">
      <c r="A113" s="8" t="s">
        <v>385</v>
      </c>
      <c r="B113" s="34" t="s">
        <v>386</v>
      </c>
      <c r="C113" s="47" t="s">
        <v>6</v>
      </c>
      <c r="D113" s="48">
        <v>1</v>
      </c>
      <c r="E113" s="49"/>
      <c r="F113" s="32">
        <f>D113*E113</f>
        <v>0</v>
      </c>
      <c r="G113" s="92"/>
      <c r="H113" s="41"/>
    </row>
    <row r="114" spans="1:8" ht="12.75">
      <c r="A114" s="33"/>
      <c r="B114" s="55"/>
      <c r="C114" s="30"/>
      <c r="D114" s="53"/>
      <c r="E114" s="31"/>
      <c r="F114" s="32"/>
      <c r="G114" s="61"/>
      <c r="H114" s="41"/>
    </row>
    <row r="115" spans="1:8" ht="12.75">
      <c r="A115" s="8" t="s">
        <v>387</v>
      </c>
      <c r="B115" s="34" t="s">
        <v>388</v>
      </c>
      <c r="C115" s="93">
        <v>0.05</v>
      </c>
      <c r="D115" s="48"/>
      <c r="E115" s="49">
        <f>SUM(F7:F114)</f>
        <v>0</v>
      </c>
      <c r="F115" s="32">
        <f>E115*0.05</f>
        <v>0</v>
      </c>
      <c r="G115" s="92"/>
      <c r="H115" s="41"/>
    </row>
    <row r="116" spans="1:8" ht="12.75">
      <c r="A116" s="8"/>
      <c r="B116" s="34"/>
      <c r="C116" s="47"/>
      <c r="D116" s="48"/>
      <c r="E116" s="49"/>
      <c r="F116" s="32"/>
      <c r="G116" s="92"/>
      <c r="H116" s="41"/>
    </row>
    <row r="117" spans="1:8" ht="12.75">
      <c r="A117" s="8" t="s">
        <v>389</v>
      </c>
      <c r="B117" s="34" t="s">
        <v>390</v>
      </c>
      <c r="C117" s="93">
        <v>0.05</v>
      </c>
      <c r="D117" s="48"/>
      <c r="E117" s="49"/>
      <c r="F117" s="32">
        <f>E115*0.05</f>
        <v>0</v>
      </c>
      <c r="G117" s="92"/>
      <c r="H117" s="41"/>
    </row>
    <row r="118" spans="1:8" ht="13.5" thickBot="1">
      <c r="A118" s="8"/>
      <c r="B118" s="34"/>
      <c r="C118" s="47"/>
      <c r="D118" s="48"/>
      <c r="E118" s="49"/>
      <c r="F118" s="50"/>
      <c r="G118" s="92"/>
      <c r="H118" s="41"/>
    </row>
    <row r="119" spans="1:8" ht="13.5" thickBot="1">
      <c r="A119" s="28"/>
      <c r="B119" s="94" t="s">
        <v>391</v>
      </c>
      <c r="C119" s="95"/>
      <c r="D119" s="96"/>
      <c r="E119" s="97"/>
      <c r="F119" s="98">
        <f>SUM(F3:F118)</f>
        <v>0</v>
      </c>
      <c r="G119" s="99"/>
      <c r="H119" s="31"/>
    </row>
    <row r="120" spans="1:8" ht="12.75">
      <c r="A120" s="28"/>
      <c r="B120" s="100"/>
      <c r="C120" s="60"/>
      <c r="D120" s="99"/>
      <c r="E120" s="62"/>
      <c r="F120" s="101"/>
      <c r="G120" s="99"/>
      <c r="H120" s="31"/>
    </row>
    <row r="121" spans="1:8" ht="12.75">
      <c r="A121" s="33"/>
      <c r="B121" s="100" t="s">
        <v>392</v>
      </c>
      <c r="C121" s="60"/>
      <c r="D121" s="99"/>
      <c r="E121" s="62"/>
      <c r="F121" s="101"/>
      <c r="G121" s="99"/>
      <c r="H121" s="31"/>
    </row>
    <row r="122" spans="1:8" ht="38.25">
      <c r="A122" s="28"/>
      <c r="B122" s="102" t="s">
        <v>393</v>
      </c>
      <c r="C122" s="60"/>
      <c r="D122" s="99"/>
      <c r="E122" s="62"/>
      <c r="F122" s="103"/>
      <c r="G122" s="24"/>
      <c r="H122" s="24"/>
    </row>
    <row r="123" spans="1:8" ht="12.75">
      <c r="A123" s="28"/>
      <c r="B123" s="102"/>
      <c r="C123" s="60"/>
      <c r="D123" s="99"/>
      <c r="E123" s="62"/>
      <c r="F123" s="103"/>
      <c r="G123" s="24"/>
      <c r="H123" s="24"/>
    </row>
    <row r="124" spans="1:8" ht="12.75">
      <c r="A124" s="28"/>
      <c r="B124" s="102"/>
      <c r="C124" s="60"/>
      <c r="D124" s="99"/>
      <c r="E124" s="62"/>
      <c r="F124" s="103"/>
      <c r="G124" s="24"/>
      <c r="H124" s="24"/>
    </row>
    <row r="125" spans="1:8" ht="15.75" customHeight="1">
      <c r="A125" s="104" t="s">
        <v>394</v>
      </c>
      <c r="B125" s="46" t="s">
        <v>395</v>
      </c>
      <c r="C125" s="105"/>
      <c r="D125" s="106"/>
      <c r="E125" s="107"/>
      <c r="F125" s="108"/>
      <c r="G125" s="106"/>
      <c r="H125" s="41"/>
    </row>
    <row r="126" spans="1:8" ht="15.75" customHeight="1">
      <c r="A126" s="104"/>
      <c r="B126" s="46"/>
      <c r="C126" s="105"/>
      <c r="D126" s="106"/>
      <c r="E126" s="107"/>
      <c r="F126" s="108"/>
      <c r="G126" s="106"/>
      <c r="H126" s="41"/>
    </row>
    <row r="127" spans="1:8" ht="25.5">
      <c r="A127" s="104"/>
      <c r="B127" s="109" t="s">
        <v>396</v>
      </c>
      <c r="C127" s="105"/>
      <c r="D127" s="106"/>
      <c r="E127" s="107"/>
      <c r="F127" s="108"/>
      <c r="G127" s="106"/>
      <c r="H127" s="41"/>
    </row>
    <row r="128" spans="1:8" ht="12" customHeight="1">
      <c r="A128" s="104"/>
      <c r="B128" s="46"/>
      <c r="C128" s="105"/>
      <c r="D128" s="106"/>
      <c r="E128" s="107"/>
      <c r="F128" s="108"/>
      <c r="G128" s="106"/>
      <c r="H128" s="41"/>
    </row>
    <row r="129" spans="1:6" s="116" customFormat="1" ht="28.5" customHeight="1">
      <c r="A129" s="110"/>
      <c r="B129" s="111" t="s">
        <v>397</v>
      </c>
      <c r="C129" s="112"/>
      <c r="D129" s="113"/>
      <c r="E129" s="114"/>
      <c r="F129" s="115"/>
    </row>
    <row r="130" spans="1:6" s="116" customFormat="1" ht="12.75">
      <c r="A130" s="110"/>
      <c r="B130" s="117"/>
      <c r="C130" s="112"/>
      <c r="D130" s="113"/>
      <c r="E130" s="114"/>
      <c r="F130" s="115"/>
    </row>
    <row r="131" spans="1:6" s="116" customFormat="1" ht="102">
      <c r="A131" s="110">
        <v>1</v>
      </c>
      <c r="B131" s="118" t="s">
        <v>398</v>
      </c>
      <c r="C131" s="112" t="s">
        <v>63</v>
      </c>
      <c r="D131" s="113">
        <v>17</v>
      </c>
      <c r="E131" s="114"/>
      <c r="F131" s="115">
        <f>D131*E131</f>
        <v>0</v>
      </c>
    </row>
    <row r="132" spans="1:6" s="116" customFormat="1" ht="12.75">
      <c r="A132" s="110"/>
      <c r="B132" s="117"/>
      <c r="C132" s="112"/>
      <c r="D132" s="113"/>
      <c r="E132" s="114"/>
      <c r="F132" s="115"/>
    </row>
    <row r="133" spans="1:6" s="116" customFormat="1" ht="102">
      <c r="A133" s="110">
        <v>2</v>
      </c>
      <c r="B133" s="118" t="s">
        <v>399</v>
      </c>
      <c r="C133" s="112" t="s">
        <v>63</v>
      </c>
      <c r="D133" s="113">
        <v>4</v>
      </c>
      <c r="E133" s="114"/>
      <c r="F133" s="115">
        <f aca="true" t="shared" si="1" ref="F133:F191">D133*E133</f>
        <v>0</v>
      </c>
    </row>
    <row r="134" spans="1:6" s="116" customFormat="1" ht="12.75">
      <c r="A134" s="110"/>
      <c r="B134" s="117"/>
      <c r="C134" s="112"/>
      <c r="D134" s="113"/>
      <c r="E134" s="114"/>
      <c r="F134" s="115"/>
    </row>
    <row r="135" spans="1:6" s="116" customFormat="1" ht="114.75">
      <c r="A135" s="110">
        <v>3</v>
      </c>
      <c r="B135" s="118" t="s">
        <v>400</v>
      </c>
      <c r="C135" s="112" t="s">
        <v>63</v>
      </c>
      <c r="D135" s="113">
        <v>2</v>
      </c>
      <c r="E135" s="114"/>
      <c r="F135" s="115">
        <f t="shared" si="1"/>
        <v>0</v>
      </c>
    </row>
    <row r="136" spans="1:6" s="116" customFormat="1" ht="12.75">
      <c r="A136" s="110"/>
      <c r="B136" s="117"/>
      <c r="C136" s="112"/>
      <c r="D136" s="113"/>
      <c r="E136" s="114"/>
      <c r="F136" s="115"/>
    </row>
    <row r="137" spans="1:6" s="116" customFormat="1" ht="102">
      <c r="A137" s="110">
        <v>4</v>
      </c>
      <c r="B137" s="117" t="s">
        <v>401</v>
      </c>
      <c r="C137" s="112" t="s">
        <v>63</v>
      </c>
      <c r="D137" s="113">
        <v>1</v>
      </c>
      <c r="E137" s="114"/>
      <c r="F137" s="115">
        <f t="shared" si="1"/>
        <v>0</v>
      </c>
    </row>
    <row r="138" spans="1:6" s="116" customFormat="1" ht="12.75">
      <c r="A138" s="110"/>
      <c r="B138" s="117"/>
      <c r="C138" s="112"/>
      <c r="D138" s="113"/>
      <c r="E138" s="114"/>
      <c r="F138" s="115"/>
    </row>
    <row r="139" spans="1:6" s="116" customFormat="1" ht="114.75">
      <c r="A139" s="110">
        <v>5</v>
      </c>
      <c r="B139" s="117" t="s">
        <v>402</v>
      </c>
      <c r="C139" s="112" t="s">
        <v>63</v>
      </c>
      <c r="D139" s="113">
        <v>2</v>
      </c>
      <c r="E139" s="114"/>
      <c r="F139" s="115">
        <f t="shared" si="1"/>
        <v>0</v>
      </c>
    </row>
    <row r="140" spans="1:6" s="116" customFormat="1" ht="12.75">
      <c r="A140" s="110"/>
      <c r="B140" s="117"/>
      <c r="C140" s="112"/>
      <c r="D140" s="113"/>
      <c r="E140" s="114"/>
      <c r="F140" s="115"/>
    </row>
    <row r="141" spans="1:6" s="116" customFormat="1" ht="140.25">
      <c r="A141" s="110">
        <v>6</v>
      </c>
      <c r="B141" s="118" t="s">
        <v>403</v>
      </c>
      <c r="C141" s="112" t="s">
        <v>63</v>
      </c>
      <c r="D141" s="113">
        <v>6</v>
      </c>
      <c r="E141" s="114"/>
      <c r="F141" s="115">
        <f t="shared" si="1"/>
        <v>0</v>
      </c>
    </row>
    <row r="142" spans="1:6" s="116" customFormat="1" ht="12.75">
      <c r="A142" s="110"/>
      <c r="B142" s="117"/>
      <c r="C142" s="112"/>
      <c r="D142" s="113"/>
      <c r="E142" s="114"/>
      <c r="F142" s="115"/>
    </row>
    <row r="143" spans="1:6" s="116" customFormat="1" ht="38.25">
      <c r="A143" s="110">
        <v>7</v>
      </c>
      <c r="B143" s="118" t="s">
        <v>404</v>
      </c>
      <c r="C143" s="112" t="s">
        <v>63</v>
      </c>
      <c r="D143" s="113">
        <v>3</v>
      </c>
      <c r="E143" s="114"/>
      <c r="F143" s="115">
        <f t="shared" si="1"/>
        <v>0</v>
      </c>
    </row>
    <row r="144" spans="1:6" s="116" customFormat="1" ht="12.75">
      <c r="A144" s="110"/>
      <c r="B144" s="117"/>
      <c r="C144" s="112"/>
      <c r="D144" s="113"/>
      <c r="E144" s="114"/>
      <c r="F144" s="115"/>
    </row>
    <row r="145" spans="1:6" s="116" customFormat="1" ht="140.25">
      <c r="A145" s="110">
        <v>8</v>
      </c>
      <c r="B145" s="118" t="s">
        <v>405</v>
      </c>
      <c r="C145" s="112" t="s">
        <v>63</v>
      </c>
      <c r="D145" s="113">
        <v>2</v>
      </c>
      <c r="E145" s="114"/>
      <c r="F145" s="115">
        <f t="shared" si="1"/>
        <v>0</v>
      </c>
    </row>
    <row r="146" spans="1:6" s="116" customFormat="1" ht="12.75">
      <c r="A146" s="110"/>
      <c r="B146" s="117"/>
      <c r="C146" s="112"/>
      <c r="D146" s="113"/>
      <c r="E146" s="114"/>
      <c r="F146" s="115"/>
    </row>
    <row r="147" spans="1:6" s="116" customFormat="1" ht="38.25">
      <c r="A147" s="110">
        <v>9</v>
      </c>
      <c r="B147" s="118" t="s">
        <v>406</v>
      </c>
      <c r="C147" s="112" t="s">
        <v>63</v>
      </c>
      <c r="D147" s="113">
        <v>1</v>
      </c>
      <c r="E147" s="114"/>
      <c r="F147" s="115">
        <f t="shared" si="1"/>
        <v>0</v>
      </c>
    </row>
    <row r="148" spans="1:6" s="116" customFormat="1" ht="12.75">
      <c r="A148" s="110"/>
      <c r="B148" s="117"/>
      <c r="C148" s="112"/>
      <c r="D148" s="113"/>
      <c r="E148" s="114"/>
      <c r="F148" s="115"/>
    </row>
    <row r="149" spans="1:6" s="116" customFormat="1" ht="102">
      <c r="A149" s="110">
        <v>10</v>
      </c>
      <c r="B149" s="117" t="s">
        <v>407</v>
      </c>
      <c r="C149" s="112" t="s">
        <v>63</v>
      </c>
      <c r="D149" s="113">
        <v>1</v>
      </c>
      <c r="E149" s="114"/>
      <c r="F149" s="115">
        <f t="shared" si="1"/>
        <v>0</v>
      </c>
    </row>
    <row r="150" spans="1:6" s="116" customFormat="1" ht="12.75">
      <c r="A150" s="110"/>
      <c r="B150" s="117"/>
      <c r="C150" s="112"/>
      <c r="D150" s="113"/>
      <c r="E150" s="114"/>
      <c r="F150" s="115"/>
    </row>
    <row r="151" spans="1:6" s="116" customFormat="1" ht="140.25">
      <c r="A151" s="110">
        <v>11</v>
      </c>
      <c r="B151" s="118" t="s">
        <v>408</v>
      </c>
      <c r="C151" s="112" t="s">
        <v>63</v>
      </c>
      <c r="D151" s="113">
        <v>2</v>
      </c>
      <c r="E151" s="114"/>
      <c r="F151" s="115">
        <f t="shared" si="1"/>
        <v>0</v>
      </c>
    </row>
    <row r="152" spans="1:6" s="116" customFormat="1" ht="12.75">
      <c r="A152" s="110"/>
      <c r="B152" s="117"/>
      <c r="C152" s="112"/>
      <c r="D152" s="113"/>
      <c r="E152" s="114"/>
      <c r="F152" s="115"/>
    </row>
    <row r="153" spans="1:6" s="116" customFormat="1" ht="63.75">
      <c r="A153" s="110">
        <v>12</v>
      </c>
      <c r="B153" s="117" t="s">
        <v>409</v>
      </c>
      <c r="C153" s="112" t="s">
        <v>63</v>
      </c>
      <c r="D153" s="113">
        <v>2</v>
      </c>
      <c r="E153" s="114"/>
      <c r="F153" s="115">
        <f t="shared" si="1"/>
        <v>0</v>
      </c>
    </row>
    <row r="154" spans="1:6" s="116" customFormat="1" ht="12.75">
      <c r="A154" s="110"/>
      <c r="B154" s="117"/>
      <c r="C154" s="112"/>
      <c r="D154" s="113"/>
      <c r="E154" s="114"/>
      <c r="F154" s="115"/>
    </row>
    <row r="155" spans="1:6" s="116" customFormat="1" ht="25.5">
      <c r="A155" s="110">
        <v>13</v>
      </c>
      <c r="B155" s="117" t="s">
        <v>410</v>
      </c>
      <c r="C155" s="112" t="s">
        <v>63</v>
      </c>
      <c r="D155" s="113">
        <v>1</v>
      </c>
      <c r="E155" s="114"/>
      <c r="F155" s="115">
        <f t="shared" si="1"/>
        <v>0</v>
      </c>
    </row>
    <row r="156" spans="1:6" s="116" customFormat="1" ht="12.75">
      <c r="A156" s="110"/>
      <c r="B156" s="117"/>
      <c r="C156" s="112"/>
      <c r="D156" s="113"/>
      <c r="E156" s="114"/>
      <c r="F156" s="115"/>
    </row>
    <row r="157" spans="1:6" s="116" customFormat="1" ht="63.75">
      <c r="A157" s="110">
        <v>14</v>
      </c>
      <c r="B157" s="117" t="s">
        <v>411</v>
      </c>
      <c r="C157" s="112" t="s">
        <v>63</v>
      </c>
      <c r="D157" s="113">
        <v>1</v>
      </c>
      <c r="E157" s="114"/>
      <c r="F157" s="115">
        <f t="shared" si="1"/>
        <v>0</v>
      </c>
    </row>
    <row r="158" spans="1:6" s="116" customFormat="1" ht="12.75">
      <c r="A158" s="110"/>
      <c r="B158" s="117"/>
      <c r="C158" s="112"/>
      <c r="D158" s="113"/>
      <c r="E158" s="114"/>
      <c r="F158" s="115"/>
    </row>
    <row r="159" spans="1:6" s="116" customFormat="1" ht="63.75">
      <c r="A159" s="110">
        <v>15</v>
      </c>
      <c r="B159" s="117" t="s">
        <v>412</v>
      </c>
      <c r="C159" s="112" t="s">
        <v>63</v>
      </c>
      <c r="D159" s="113">
        <v>2</v>
      </c>
      <c r="E159" s="114"/>
      <c r="F159" s="115">
        <f t="shared" si="1"/>
        <v>0</v>
      </c>
    </row>
    <row r="160" spans="1:6" s="116" customFormat="1" ht="12.75">
      <c r="A160" s="110"/>
      <c r="B160" s="117"/>
      <c r="C160" s="112"/>
      <c r="D160" s="113"/>
      <c r="E160" s="114"/>
      <c r="F160" s="115"/>
    </row>
    <row r="161" spans="1:6" s="116" customFormat="1" ht="63.75">
      <c r="A161" s="110">
        <v>16</v>
      </c>
      <c r="B161" s="117" t="s">
        <v>413</v>
      </c>
      <c r="C161" s="112" t="s">
        <v>63</v>
      </c>
      <c r="D161" s="113">
        <v>1</v>
      </c>
      <c r="E161" s="114"/>
      <c r="F161" s="115">
        <f t="shared" si="1"/>
        <v>0</v>
      </c>
    </row>
    <row r="162" spans="1:6" s="116" customFormat="1" ht="12.75">
      <c r="A162" s="110"/>
      <c r="B162" s="117"/>
      <c r="C162" s="112"/>
      <c r="D162" s="113"/>
      <c r="E162" s="114"/>
      <c r="F162" s="115"/>
    </row>
    <row r="163" spans="1:6" s="116" customFormat="1" ht="63.75">
      <c r="A163" s="110">
        <v>17</v>
      </c>
      <c r="B163" s="117" t="s">
        <v>414</v>
      </c>
      <c r="C163" s="112" t="s">
        <v>63</v>
      </c>
      <c r="D163" s="113">
        <v>2</v>
      </c>
      <c r="E163" s="114"/>
      <c r="F163" s="115">
        <f t="shared" si="1"/>
        <v>0</v>
      </c>
    </row>
    <row r="164" spans="1:6" s="116" customFormat="1" ht="12.75">
      <c r="A164" s="110"/>
      <c r="B164" s="117"/>
      <c r="C164" s="112"/>
      <c r="D164" s="113"/>
      <c r="E164" s="114"/>
      <c r="F164" s="115"/>
    </row>
    <row r="165" spans="1:6" s="116" customFormat="1" ht="38.25">
      <c r="A165" s="110">
        <v>18</v>
      </c>
      <c r="B165" s="117" t="s">
        <v>415</v>
      </c>
      <c r="C165" s="112" t="s">
        <v>63</v>
      </c>
      <c r="D165" s="113">
        <v>6</v>
      </c>
      <c r="E165" s="114"/>
      <c r="F165" s="115">
        <f t="shared" si="1"/>
        <v>0</v>
      </c>
    </row>
    <row r="166" spans="1:6" s="116" customFormat="1" ht="12.75">
      <c r="A166" s="110"/>
      <c r="B166" s="117"/>
      <c r="C166" s="112"/>
      <c r="D166" s="113"/>
      <c r="E166" s="114"/>
      <c r="F166" s="115"/>
    </row>
    <row r="167" spans="1:6" s="116" customFormat="1" ht="12.75">
      <c r="A167" s="110"/>
      <c r="B167" s="117" t="s">
        <v>416</v>
      </c>
      <c r="C167" s="112" t="s">
        <v>63</v>
      </c>
      <c r="D167" s="113">
        <v>1</v>
      </c>
      <c r="E167" s="114"/>
      <c r="F167" s="115">
        <f t="shared" si="1"/>
        <v>0</v>
      </c>
    </row>
    <row r="168" spans="1:6" s="116" customFormat="1" ht="12.75">
      <c r="A168" s="110"/>
      <c r="B168" s="117"/>
      <c r="C168" s="112"/>
      <c r="D168" s="113"/>
      <c r="E168" s="114"/>
      <c r="F168" s="115"/>
    </row>
    <row r="169" spans="1:6" s="116" customFormat="1" ht="38.25">
      <c r="A169" s="110">
        <v>19</v>
      </c>
      <c r="B169" s="117" t="s">
        <v>417</v>
      </c>
      <c r="C169" s="112" t="s">
        <v>63</v>
      </c>
      <c r="D169" s="113">
        <v>1</v>
      </c>
      <c r="E169" s="114"/>
      <c r="F169" s="115">
        <f t="shared" si="1"/>
        <v>0</v>
      </c>
    </row>
    <row r="170" spans="1:6" s="116" customFormat="1" ht="12.75">
      <c r="A170" s="110"/>
      <c r="B170" s="117"/>
      <c r="C170" s="112"/>
      <c r="D170" s="113"/>
      <c r="E170" s="114"/>
      <c r="F170" s="115"/>
    </row>
    <row r="171" spans="1:6" s="116" customFormat="1" ht="12.75">
      <c r="A171" s="110"/>
      <c r="B171" s="117" t="s">
        <v>416</v>
      </c>
      <c r="C171" s="112" t="s">
        <v>63</v>
      </c>
      <c r="D171" s="113">
        <v>1</v>
      </c>
      <c r="E171" s="114"/>
      <c r="F171" s="115">
        <f t="shared" si="1"/>
        <v>0</v>
      </c>
    </row>
    <row r="172" spans="1:6" s="116" customFormat="1" ht="12.75">
      <c r="A172" s="110"/>
      <c r="B172" s="117"/>
      <c r="C172" s="112"/>
      <c r="D172" s="113"/>
      <c r="E172" s="114"/>
      <c r="F172" s="115"/>
    </row>
    <row r="173" spans="1:6" s="116" customFormat="1" ht="38.25">
      <c r="A173" s="110"/>
      <c r="B173" s="117" t="s">
        <v>418</v>
      </c>
      <c r="C173" s="112" t="s">
        <v>63</v>
      </c>
      <c r="D173" s="113">
        <v>2</v>
      </c>
      <c r="E173" s="114"/>
      <c r="F173" s="115">
        <f t="shared" si="1"/>
        <v>0</v>
      </c>
    </row>
    <row r="174" spans="1:6" s="116" customFormat="1" ht="12.75">
      <c r="A174" s="110"/>
      <c r="B174" s="117"/>
      <c r="C174" s="112"/>
      <c r="D174" s="113"/>
      <c r="E174" s="114"/>
      <c r="F174" s="115"/>
    </row>
    <row r="175" spans="1:6" s="116" customFormat="1" ht="38.25">
      <c r="A175" s="110"/>
      <c r="B175" s="117" t="s">
        <v>419</v>
      </c>
      <c r="C175" s="112" t="s">
        <v>63</v>
      </c>
      <c r="D175" s="113">
        <v>2</v>
      </c>
      <c r="E175" s="114"/>
      <c r="F175" s="115">
        <f t="shared" si="1"/>
        <v>0</v>
      </c>
    </row>
    <row r="176" spans="1:6" s="116" customFormat="1" ht="12.75">
      <c r="A176" s="110"/>
      <c r="B176" s="117"/>
      <c r="C176" s="112"/>
      <c r="D176" s="113"/>
      <c r="E176" s="114"/>
      <c r="F176" s="115"/>
    </row>
    <row r="177" spans="1:6" s="116" customFormat="1" ht="38.25">
      <c r="A177" s="110"/>
      <c r="B177" s="117" t="s">
        <v>420</v>
      </c>
      <c r="C177" s="112" t="s">
        <v>63</v>
      </c>
      <c r="D177" s="113">
        <v>1</v>
      </c>
      <c r="E177" s="114"/>
      <c r="F177" s="115">
        <f t="shared" si="1"/>
        <v>0</v>
      </c>
    </row>
    <row r="178" spans="1:6" s="116" customFormat="1" ht="12.75">
      <c r="A178" s="110"/>
      <c r="B178" s="117"/>
      <c r="C178" s="112"/>
      <c r="D178" s="113"/>
      <c r="E178" s="114"/>
      <c r="F178" s="115"/>
    </row>
    <row r="179" spans="1:6" s="116" customFormat="1" ht="38.25">
      <c r="A179" s="110"/>
      <c r="B179" s="117" t="s">
        <v>421</v>
      </c>
      <c r="C179" s="112" t="s">
        <v>63</v>
      </c>
      <c r="D179" s="113">
        <v>1</v>
      </c>
      <c r="E179" s="114"/>
      <c r="F179" s="115">
        <f t="shared" si="1"/>
        <v>0</v>
      </c>
    </row>
    <row r="180" spans="1:6" s="116" customFormat="1" ht="12.75">
      <c r="A180" s="110"/>
      <c r="B180" s="117"/>
      <c r="C180" s="112"/>
      <c r="D180" s="113"/>
      <c r="E180" s="114"/>
      <c r="F180" s="115"/>
    </row>
    <row r="181" spans="1:6" s="116" customFormat="1" ht="12.75">
      <c r="A181" s="110"/>
      <c r="B181" s="117" t="s">
        <v>422</v>
      </c>
      <c r="C181" s="112" t="s">
        <v>63</v>
      </c>
      <c r="D181" s="113">
        <v>1</v>
      </c>
      <c r="E181" s="114"/>
      <c r="F181" s="115">
        <f t="shared" si="1"/>
        <v>0</v>
      </c>
    </row>
    <row r="182" spans="1:6" s="116" customFormat="1" ht="12.75">
      <c r="A182" s="110"/>
      <c r="B182" s="117"/>
      <c r="C182" s="112"/>
      <c r="D182" s="113"/>
      <c r="E182" s="114"/>
      <c r="F182" s="115"/>
    </row>
    <row r="183" spans="1:6" s="116" customFormat="1" ht="12.75">
      <c r="A183" s="110"/>
      <c r="B183" s="117" t="s">
        <v>423</v>
      </c>
      <c r="C183" s="112" t="s">
        <v>63</v>
      </c>
      <c r="D183" s="113">
        <v>2</v>
      </c>
      <c r="E183" s="114"/>
      <c r="F183" s="115">
        <f t="shared" si="1"/>
        <v>0</v>
      </c>
    </row>
    <row r="184" spans="1:9" s="121" customFormat="1" ht="12.75">
      <c r="A184" s="8"/>
      <c r="B184" s="34"/>
      <c r="C184" s="7"/>
      <c r="D184" s="24"/>
      <c r="E184" s="107"/>
      <c r="F184" s="115"/>
      <c r="G184" s="119"/>
      <c r="H184" s="120"/>
      <c r="I184" s="120"/>
    </row>
    <row r="185" spans="1:12" ht="30.75" customHeight="1">
      <c r="A185" s="33">
        <v>20</v>
      </c>
      <c r="B185" s="56" t="s">
        <v>424</v>
      </c>
      <c r="C185" s="30" t="s">
        <v>63</v>
      </c>
      <c r="D185" s="24">
        <v>1</v>
      </c>
      <c r="E185" s="122"/>
      <c r="F185" s="115">
        <f t="shared" si="1"/>
        <v>0</v>
      </c>
      <c r="G185" s="123"/>
      <c r="H185" s="123"/>
      <c r="I185" s="63"/>
      <c r="J185" s="64"/>
      <c r="K185" s="64"/>
      <c r="L185" s="64"/>
    </row>
    <row r="186" spans="1:12" ht="16.5" customHeight="1">
      <c r="A186" s="33"/>
      <c r="C186" s="30"/>
      <c r="D186" s="24"/>
      <c r="E186" s="122"/>
      <c r="F186" s="115"/>
      <c r="G186" s="123"/>
      <c r="H186" s="123"/>
      <c r="I186" s="63"/>
      <c r="J186" s="64"/>
      <c r="K186" s="64"/>
      <c r="L186" s="64"/>
    </row>
    <row r="187" spans="1:12" ht="61.5" customHeight="1">
      <c r="A187" s="33">
        <v>21</v>
      </c>
      <c r="B187" s="56" t="s">
        <v>425</v>
      </c>
      <c r="C187" s="30" t="s">
        <v>63</v>
      </c>
      <c r="D187" s="24">
        <v>1</v>
      </c>
      <c r="E187" s="122"/>
      <c r="F187" s="115">
        <f t="shared" si="1"/>
        <v>0</v>
      </c>
      <c r="G187" s="123"/>
      <c r="H187" s="123"/>
      <c r="I187" s="63"/>
      <c r="J187" s="64"/>
      <c r="K187" s="64"/>
      <c r="L187" s="64"/>
    </row>
    <row r="188" spans="1:12" ht="20.25" customHeight="1">
      <c r="A188" s="33"/>
      <c r="C188" s="30"/>
      <c r="D188" s="24"/>
      <c r="E188" s="122"/>
      <c r="F188" s="115"/>
      <c r="G188" s="123"/>
      <c r="H188" s="123"/>
      <c r="I188" s="63"/>
      <c r="J188" s="64"/>
      <c r="K188" s="64"/>
      <c r="L188" s="64"/>
    </row>
    <row r="189" spans="1:12" s="127" customFormat="1" ht="12.75">
      <c r="A189" s="124">
        <v>22</v>
      </c>
      <c r="B189" s="125" t="s">
        <v>426</v>
      </c>
      <c r="C189" s="126" t="s">
        <v>427</v>
      </c>
      <c r="D189" s="127">
        <v>1</v>
      </c>
      <c r="E189" s="128"/>
      <c r="F189" s="129">
        <f t="shared" si="1"/>
        <v>0</v>
      </c>
      <c r="G189" s="130"/>
      <c r="H189" s="130"/>
      <c r="I189" s="131"/>
      <c r="J189" s="132"/>
      <c r="K189" s="132"/>
      <c r="L189" s="132"/>
    </row>
    <row r="190" spans="1:12" ht="21" customHeight="1">
      <c r="A190" s="33"/>
      <c r="C190" s="30"/>
      <c r="D190" s="24"/>
      <c r="E190" s="122"/>
      <c r="F190" s="115"/>
      <c r="G190" s="123"/>
      <c r="H190" s="123"/>
      <c r="I190" s="63"/>
      <c r="J190" s="64"/>
      <c r="K190" s="64"/>
      <c r="L190" s="64"/>
    </row>
    <row r="191" spans="1:12" s="127" customFormat="1" ht="66" customHeight="1">
      <c r="A191" s="124">
        <v>23</v>
      </c>
      <c r="B191" s="133" t="s">
        <v>428</v>
      </c>
      <c r="C191" s="126" t="s">
        <v>6</v>
      </c>
      <c r="D191" s="127">
        <v>1</v>
      </c>
      <c r="E191" s="128"/>
      <c r="F191" s="129">
        <f t="shared" si="1"/>
        <v>0</v>
      </c>
      <c r="G191" s="130"/>
      <c r="H191" s="130"/>
      <c r="I191" s="131"/>
      <c r="J191" s="132"/>
      <c r="K191" s="132"/>
      <c r="L191" s="132"/>
    </row>
    <row r="192" spans="1:12" ht="12.75">
      <c r="A192" s="33"/>
      <c r="C192" s="30"/>
      <c r="D192" s="24"/>
      <c r="E192" s="122"/>
      <c r="F192" s="115"/>
      <c r="G192" s="123"/>
      <c r="H192" s="123"/>
      <c r="I192" s="63"/>
      <c r="J192" s="64"/>
      <c r="K192" s="64"/>
      <c r="L192" s="64"/>
    </row>
    <row r="193" spans="1:8" ht="12.75">
      <c r="A193" s="33">
        <v>24</v>
      </c>
      <c r="B193" s="134" t="s">
        <v>429</v>
      </c>
      <c r="C193" s="135" t="s">
        <v>160</v>
      </c>
      <c r="D193" s="136">
        <v>5</v>
      </c>
      <c r="E193" s="137">
        <f>SUM(F131:F191)</f>
        <v>0</v>
      </c>
      <c r="F193" s="115">
        <f>E193*0.05</f>
        <v>0</v>
      </c>
      <c r="G193" s="24"/>
      <c r="H193" s="24"/>
    </row>
    <row r="194" spans="1:8" ht="13.5" thickBot="1">
      <c r="A194" s="8"/>
      <c r="B194" s="138"/>
      <c r="C194" s="47"/>
      <c r="D194" s="139"/>
      <c r="E194" s="49"/>
      <c r="F194" s="50"/>
      <c r="G194" s="24"/>
      <c r="H194" s="24"/>
    </row>
    <row r="195" spans="1:8" ht="16.5" customHeight="1" thickBot="1">
      <c r="A195" s="28"/>
      <c r="B195" s="140" t="s">
        <v>391</v>
      </c>
      <c r="C195" s="95"/>
      <c r="D195" s="96"/>
      <c r="E195" s="97"/>
      <c r="F195" s="141">
        <f>SUM(F127:F193)</f>
        <v>0</v>
      </c>
      <c r="G195" s="24"/>
      <c r="H195" s="24"/>
    </row>
    <row r="196" spans="1:8" ht="16.5" customHeight="1">
      <c r="A196" s="28"/>
      <c r="B196" s="142"/>
      <c r="C196" s="60"/>
      <c r="D196" s="99"/>
      <c r="E196" s="62"/>
      <c r="F196" s="103"/>
      <c r="G196" s="24"/>
      <c r="H196" s="24"/>
    </row>
    <row r="197" spans="1:8" ht="16.5" customHeight="1">
      <c r="A197" s="28"/>
      <c r="B197" s="100" t="s">
        <v>392</v>
      </c>
      <c r="C197" s="60"/>
      <c r="D197" s="99"/>
      <c r="E197" s="62"/>
      <c r="F197" s="103"/>
      <c r="G197" s="24"/>
      <c r="H197" s="24"/>
    </row>
    <row r="198" spans="1:8" ht="48.75" customHeight="1">
      <c r="A198" s="28"/>
      <c r="B198" s="102" t="s">
        <v>430</v>
      </c>
      <c r="C198" s="60"/>
      <c r="D198" s="99"/>
      <c r="E198" s="62"/>
      <c r="F198" s="103"/>
      <c r="G198" s="24"/>
      <c r="H198" s="24"/>
    </row>
    <row r="199" spans="1:8" ht="12.75">
      <c r="A199" s="33"/>
      <c r="B199" s="29"/>
      <c r="C199" s="47"/>
      <c r="D199" s="48"/>
      <c r="E199" s="49"/>
      <c r="F199" s="50"/>
      <c r="G199" s="48"/>
      <c r="H199" s="41"/>
    </row>
    <row r="200" spans="1:8" s="150" customFormat="1" ht="12.75">
      <c r="A200" s="143" t="s">
        <v>431</v>
      </c>
      <c r="B200" s="144" t="s">
        <v>432</v>
      </c>
      <c r="C200" s="145"/>
      <c r="D200" s="146"/>
      <c r="E200" s="147"/>
      <c r="F200" s="148"/>
      <c r="G200" s="146"/>
      <c r="H200" s="149"/>
    </row>
    <row r="201" spans="1:8" ht="12.75">
      <c r="A201" s="104"/>
      <c r="B201" s="151"/>
      <c r="C201" s="152"/>
      <c r="D201" s="153"/>
      <c r="E201" s="154"/>
      <c r="F201" s="155"/>
      <c r="G201" s="153"/>
      <c r="H201" s="156"/>
    </row>
    <row r="202" spans="1:12" ht="12.75">
      <c r="A202" s="104"/>
      <c r="B202" s="138" t="s">
        <v>433</v>
      </c>
      <c r="C202" s="152"/>
      <c r="D202" s="153"/>
      <c r="E202" s="154"/>
      <c r="F202" s="155"/>
      <c r="G202" s="157"/>
      <c r="H202" s="153"/>
      <c r="I202" s="53"/>
      <c r="J202" s="53"/>
      <c r="K202" s="64"/>
      <c r="L202" s="64"/>
    </row>
    <row r="203" spans="1:12" ht="12.75">
      <c r="A203" s="33" t="s">
        <v>347</v>
      </c>
      <c r="B203" s="138" t="s">
        <v>434</v>
      </c>
      <c r="C203" s="152"/>
      <c r="D203" s="153"/>
      <c r="E203" s="154"/>
      <c r="F203" s="155"/>
      <c r="G203" s="157"/>
      <c r="H203" s="153"/>
      <c r="I203" s="53"/>
      <c r="J203" s="53"/>
      <c r="K203" s="64"/>
      <c r="L203" s="64"/>
    </row>
    <row r="204" spans="1:12" ht="12.75">
      <c r="A204" s="33" t="s">
        <v>347</v>
      </c>
      <c r="B204" s="138" t="s">
        <v>435</v>
      </c>
      <c r="C204" s="152"/>
      <c r="D204" s="153"/>
      <c r="E204" s="154"/>
      <c r="F204" s="155"/>
      <c r="G204" s="157"/>
      <c r="H204" s="153"/>
      <c r="I204" s="53"/>
      <c r="J204" s="53"/>
      <c r="K204" s="64"/>
      <c r="L204" s="64"/>
    </row>
    <row r="205" spans="1:12" ht="12.75">
      <c r="A205" s="33" t="s">
        <v>347</v>
      </c>
      <c r="B205" s="138" t="s">
        <v>436</v>
      </c>
      <c r="C205" s="152"/>
      <c r="D205" s="153"/>
      <c r="E205" s="154"/>
      <c r="F205" s="155"/>
      <c r="G205" s="157"/>
      <c r="H205" s="153"/>
      <c r="I205" s="53"/>
      <c r="J205" s="53"/>
      <c r="K205" s="64"/>
      <c r="L205" s="64"/>
    </row>
    <row r="206" spans="1:12" ht="25.5">
      <c r="A206" s="33" t="s">
        <v>347</v>
      </c>
      <c r="B206" s="138" t="s">
        <v>437</v>
      </c>
      <c r="C206" s="152"/>
      <c r="D206" s="153"/>
      <c r="E206" s="154"/>
      <c r="F206" s="155"/>
      <c r="G206" s="157"/>
      <c r="H206" s="153"/>
      <c r="I206" s="53"/>
      <c r="J206" s="53"/>
      <c r="K206" s="64"/>
      <c r="L206" s="64"/>
    </row>
    <row r="207" spans="1:12" ht="12.75">
      <c r="A207" s="33" t="s">
        <v>347</v>
      </c>
      <c r="B207" s="138" t="s">
        <v>438</v>
      </c>
      <c r="C207" s="152"/>
      <c r="D207" s="153"/>
      <c r="E207" s="154"/>
      <c r="F207" s="155"/>
      <c r="G207" s="157"/>
      <c r="H207" s="153"/>
      <c r="I207" s="53"/>
      <c r="J207" s="53"/>
      <c r="K207" s="64"/>
      <c r="L207" s="64"/>
    </row>
    <row r="208" spans="1:12" ht="12.75">
      <c r="A208" s="33" t="s">
        <v>347</v>
      </c>
      <c r="B208" s="138" t="s">
        <v>439</v>
      </c>
      <c r="C208" s="152"/>
      <c r="D208" s="153"/>
      <c r="E208" s="154"/>
      <c r="F208" s="155"/>
      <c r="G208" s="157"/>
      <c r="H208" s="153"/>
      <c r="I208" s="53"/>
      <c r="J208" s="53"/>
      <c r="K208" s="64"/>
      <c r="L208" s="64"/>
    </row>
    <row r="209" spans="1:12" ht="25.5">
      <c r="A209" s="33" t="s">
        <v>347</v>
      </c>
      <c r="B209" s="138" t="s">
        <v>440</v>
      </c>
      <c r="C209" s="152"/>
      <c r="D209" s="153"/>
      <c r="E209" s="154"/>
      <c r="F209" s="155"/>
      <c r="G209" s="157"/>
      <c r="H209" s="153"/>
      <c r="I209" s="53"/>
      <c r="J209" s="53"/>
      <c r="K209" s="64"/>
      <c r="L209" s="64"/>
    </row>
    <row r="210" spans="1:12" ht="25.5">
      <c r="A210" s="33" t="s">
        <v>347</v>
      </c>
      <c r="B210" s="138" t="s">
        <v>441</v>
      </c>
      <c r="C210" s="152"/>
      <c r="D210" s="153"/>
      <c r="E210" s="154"/>
      <c r="F210" s="155"/>
      <c r="G210" s="157"/>
      <c r="H210" s="153"/>
      <c r="I210" s="53"/>
      <c r="J210" s="53"/>
      <c r="K210" s="64"/>
      <c r="L210" s="64"/>
    </row>
    <row r="211" spans="1:12" ht="34.5" customHeight="1">
      <c r="A211" s="33" t="s">
        <v>347</v>
      </c>
      <c r="B211" s="138" t="s">
        <v>442</v>
      </c>
      <c r="C211" s="152"/>
      <c r="D211" s="153"/>
      <c r="E211" s="154"/>
      <c r="F211" s="155"/>
      <c r="G211" s="157"/>
      <c r="H211" s="153"/>
      <c r="I211" s="53"/>
      <c r="J211" s="53"/>
      <c r="K211" s="64"/>
      <c r="L211" s="64"/>
    </row>
    <row r="212" spans="1:8" s="150" customFormat="1" ht="122.25" customHeight="1">
      <c r="A212" s="158" t="s">
        <v>2</v>
      </c>
      <c r="B212" s="138" t="s">
        <v>443</v>
      </c>
      <c r="C212" s="159"/>
      <c r="D212" s="160"/>
      <c r="E212" s="161"/>
      <c r="F212" s="162"/>
      <c r="G212" s="160"/>
      <c r="H212" s="163"/>
    </row>
    <row r="213" spans="1:8" s="150" customFormat="1" ht="12.75">
      <c r="A213" s="164"/>
      <c r="B213" s="165" t="s">
        <v>444</v>
      </c>
      <c r="C213" s="159"/>
      <c r="D213" s="160"/>
      <c r="E213" s="161"/>
      <c r="F213" s="162"/>
      <c r="G213" s="160"/>
      <c r="H213" s="163"/>
    </row>
    <row r="214" spans="1:8" s="167" customFormat="1" ht="63.75">
      <c r="A214" s="164"/>
      <c r="B214" s="138" t="s">
        <v>445</v>
      </c>
      <c r="C214" s="159" t="s">
        <v>63</v>
      </c>
      <c r="D214" s="160">
        <v>1</v>
      </c>
      <c r="E214" s="161"/>
      <c r="F214" s="166"/>
      <c r="G214" s="160"/>
      <c r="H214" s="163"/>
    </row>
    <row r="215" spans="1:8" s="150" customFormat="1" ht="46.5" customHeight="1">
      <c r="A215" s="164" t="s">
        <v>347</v>
      </c>
      <c r="B215" s="168" t="s">
        <v>446</v>
      </c>
      <c r="C215" s="159" t="s">
        <v>63</v>
      </c>
      <c r="D215" s="160">
        <v>1</v>
      </c>
      <c r="E215" s="161"/>
      <c r="F215" s="166"/>
      <c r="G215" s="160"/>
      <c r="H215" s="163"/>
    </row>
    <row r="216" spans="1:8" s="150" customFormat="1" ht="12.75">
      <c r="A216" s="169" t="s">
        <v>347</v>
      </c>
      <c r="B216" s="168" t="s">
        <v>447</v>
      </c>
      <c r="C216" s="170"/>
      <c r="D216" s="84"/>
      <c r="E216" s="161"/>
      <c r="F216" s="166"/>
      <c r="G216" s="84"/>
      <c r="H216" s="163"/>
    </row>
    <row r="217" spans="1:8" s="150" customFormat="1" ht="12.75">
      <c r="A217" s="164"/>
      <c r="B217" s="168" t="s">
        <v>448</v>
      </c>
      <c r="C217" s="170" t="s">
        <v>63</v>
      </c>
      <c r="D217" s="84">
        <v>3</v>
      </c>
      <c r="E217" s="161"/>
      <c r="F217" s="166"/>
      <c r="G217" s="84"/>
      <c r="H217" s="163"/>
    </row>
    <row r="218" spans="1:8" s="150" customFormat="1" ht="12.75">
      <c r="A218" s="164"/>
      <c r="B218" s="168" t="s">
        <v>449</v>
      </c>
      <c r="C218" s="170" t="s">
        <v>63</v>
      </c>
      <c r="D218" s="84">
        <v>15</v>
      </c>
      <c r="E218" s="161"/>
      <c r="F218" s="166"/>
      <c r="G218" s="84"/>
      <c r="H218" s="163"/>
    </row>
    <row r="219" spans="1:8" s="150" customFormat="1" ht="12.75">
      <c r="A219" s="164"/>
      <c r="B219" s="168" t="s">
        <v>450</v>
      </c>
      <c r="C219" s="170" t="s">
        <v>63</v>
      </c>
      <c r="D219" s="84">
        <v>32</v>
      </c>
      <c r="E219" s="161"/>
      <c r="F219" s="166"/>
      <c r="G219" s="84"/>
      <c r="H219" s="163"/>
    </row>
    <row r="220" spans="1:8" s="150" customFormat="1" ht="12.75">
      <c r="A220" s="164"/>
      <c r="B220" s="168" t="s">
        <v>451</v>
      </c>
      <c r="C220" s="170" t="s">
        <v>63</v>
      </c>
      <c r="D220" s="84">
        <v>1</v>
      </c>
      <c r="E220" s="161"/>
      <c r="F220" s="166"/>
      <c r="G220" s="84"/>
      <c r="H220" s="163"/>
    </row>
    <row r="221" spans="1:12" ht="25.5">
      <c r="A221" s="28" t="s">
        <v>347</v>
      </c>
      <c r="B221" s="34" t="s">
        <v>452</v>
      </c>
      <c r="C221" s="47"/>
      <c r="D221" s="53"/>
      <c r="E221" s="49"/>
      <c r="F221" s="166"/>
      <c r="G221" s="63"/>
      <c r="H221" s="53"/>
      <c r="I221" s="53"/>
      <c r="J221" s="53"/>
      <c r="K221" s="64"/>
      <c r="L221" s="64"/>
    </row>
    <row r="222" spans="1:12" ht="12.75">
      <c r="A222" s="28"/>
      <c r="B222" s="34" t="s">
        <v>453</v>
      </c>
      <c r="C222" s="47" t="s">
        <v>6</v>
      </c>
      <c r="D222" s="53">
        <v>1</v>
      </c>
      <c r="E222" s="31"/>
      <c r="F222" s="166"/>
      <c r="G222" s="63"/>
      <c r="H222" s="53"/>
      <c r="I222" s="53"/>
      <c r="J222" s="53"/>
      <c r="K222" s="64"/>
      <c r="L222" s="64"/>
    </row>
    <row r="223" spans="1:11" s="121" customFormat="1" ht="25.5">
      <c r="A223" s="33" t="s">
        <v>347</v>
      </c>
      <c r="B223" s="29" t="s">
        <v>454</v>
      </c>
      <c r="C223" s="171" t="s">
        <v>63</v>
      </c>
      <c r="D223" s="84">
        <v>1</v>
      </c>
      <c r="E223" s="172"/>
      <c r="F223" s="166"/>
      <c r="I223" s="173"/>
      <c r="J223" s="174"/>
      <c r="K223" s="174"/>
    </row>
    <row r="224" spans="1:8" s="150" customFormat="1" ht="38.25">
      <c r="A224" s="164" t="s">
        <v>347</v>
      </c>
      <c r="B224" s="168" t="s">
        <v>455</v>
      </c>
      <c r="C224" s="170" t="s">
        <v>63</v>
      </c>
      <c r="D224" s="84">
        <v>1</v>
      </c>
      <c r="E224" s="161"/>
      <c r="F224" s="166"/>
      <c r="G224" s="84"/>
      <c r="H224" s="163"/>
    </row>
    <row r="225" spans="1:8" s="86" customFormat="1" ht="25.5">
      <c r="A225" s="164" t="s">
        <v>347</v>
      </c>
      <c r="B225" s="168" t="s">
        <v>456</v>
      </c>
      <c r="C225" s="170" t="s">
        <v>63</v>
      </c>
      <c r="D225" s="84">
        <v>2</v>
      </c>
      <c r="E225" s="161"/>
      <c r="F225" s="166"/>
      <c r="G225" s="84"/>
      <c r="H225" s="175"/>
    </row>
    <row r="226" spans="1:8" s="150" customFormat="1" ht="25.5">
      <c r="A226" s="164" t="s">
        <v>347</v>
      </c>
      <c r="B226" s="168" t="s">
        <v>457</v>
      </c>
      <c r="C226" s="170" t="s">
        <v>63</v>
      </c>
      <c r="D226" s="84">
        <v>1</v>
      </c>
      <c r="E226" s="161"/>
      <c r="F226" s="166"/>
      <c r="G226" s="84"/>
      <c r="H226" s="163"/>
    </row>
    <row r="227" spans="1:8" s="150" customFormat="1" ht="25.5">
      <c r="A227" s="164" t="s">
        <v>347</v>
      </c>
      <c r="B227" s="168" t="s">
        <v>458</v>
      </c>
      <c r="C227" s="170" t="s">
        <v>63</v>
      </c>
      <c r="D227" s="84">
        <v>1</v>
      </c>
      <c r="E227" s="161"/>
      <c r="F227" s="166"/>
      <c r="G227" s="84"/>
      <c r="H227" s="163"/>
    </row>
    <row r="228" spans="1:8" s="150" customFormat="1" ht="25.5">
      <c r="A228" s="164" t="s">
        <v>347</v>
      </c>
      <c r="B228" s="168" t="s">
        <v>459</v>
      </c>
      <c r="C228" s="170" t="s">
        <v>63</v>
      </c>
      <c r="D228" s="84">
        <v>4</v>
      </c>
      <c r="E228" s="161"/>
      <c r="F228" s="166"/>
      <c r="G228" s="83"/>
      <c r="H228" s="163"/>
    </row>
    <row r="229" spans="1:8" s="150" customFormat="1" ht="12.75">
      <c r="A229" s="164" t="s">
        <v>347</v>
      </c>
      <c r="B229" s="168" t="s">
        <v>460</v>
      </c>
      <c r="C229" s="170"/>
      <c r="D229" s="84"/>
      <c r="E229" s="161"/>
      <c r="F229" s="166"/>
      <c r="G229" s="83"/>
      <c r="H229" s="163"/>
    </row>
    <row r="230" spans="1:8" s="150" customFormat="1" ht="25.5">
      <c r="A230" s="164" t="s">
        <v>347</v>
      </c>
      <c r="B230" s="176" t="s">
        <v>461</v>
      </c>
      <c r="C230" s="177"/>
      <c r="D230" s="178"/>
      <c r="E230" s="161"/>
      <c r="F230" s="166"/>
      <c r="G230" s="179"/>
      <c r="H230" s="163"/>
    </row>
    <row r="231" spans="1:8" s="127" customFormat="1" ht="12.75">
      <c r="A231" s="180"/>
      <c r="B231" s="181" t="s">
        <v>462</v>
      </c>
      <c r="C231" s="126" t="s">
        <v>6</v>
      </c>
      <c r="D231" s="182">
        <v>1</v>
      </c>
      <c r="E231" s="183"/>
      <c r="F231" s="184">
        <f>D231*E231</f>
        <v>0</v>
      </c>
      <c r="G231" s="185"/>
      <c r="H231" s="186"/>
    </row>
    <row r="232" spans="1:8" s="150" customFormat="1" ht="12.75">
      <c r="A232" s="187"/>
      <c r="B232" s="188"/>
      <c r="C232" s="170"/>
      <c r="D232" s="84"/>
      <c r="E232" s="161"/>
      <c r="F232" s="166"/>
      <c r="G232" s="83"/>
      <c r="H232" s="163"/>
    </row>
    <row r="233" spans="1:8" s="150" customFormat="1" ht="170.25" customHeight="1">
      <c r="A233" s="158" t="s">
        <v>5</v>
      </c>
      <c r="B233" s="138" t="s">
        <v>463</v>
      </c>
      <c r="C233" s="159"/>
      <c r="D233" s="160"/>
      <c r="E233" s="161"/>
      <c r="F233" s="166"/>
      <c r="G233" s="179"/>
      <c r="H233" s="163"/>
    </row>
    <row r="234" spans="1:8" s="150" customFormat="1" ht="12.75">
      <c r="A234" s="164"/>
      <c r="B234" s="165" t="s">
        <v>464</v>
      </c>
      <c r="C234" s="159"/>
      <c r="D234" s="160"/>
      <c r="E234" s="161"/>
      <c r="F234" s="166"/>
      <c r="G234" s="160"/>
      <c r="H234" s="163"/>
    </row>
    <row r="235" spans="1:8" s="167" customFormat="1" ht="63.75">
      <c r="A235" s="189" t="s">
        <v>347</v>
      </c>
      <c r="B235" s="138" t="s">
        <v>465</v>
      </c>
      <c r="C235" s="159" t="s">
        <v>63</v>
      </c>
      <c r="D235" s="160">
        <v>1</v>
      </c>
      <c r="E235" s="161"/>
      <c r="F235" s="166"/>
      <c r="G235" s="179"/>
      <c r="H235" s="163"/>
    </row>
    <row r="236" spans="1:8" s="150" customFormat="1" ht="38.25">
      <c r="A236" s="164" t="s">
        <v>347</v>
      </c>
      <c r="B236" s="168" t="s">
        <v>466</v>
      </c>
      <c r="C236" s="159" t="s">
        <v>63</v>
      </c>
      <c r="D236" s="160">
        <v>1</v>
      </c>
      <c r="E236" s="161"/>
      <c r="F236" s="166"/>
      <c r="G236" s="190"/>
      <c r="H236" s="163"/>
    </row>
    <row r="237" spans="1:8" s="150" customFormat="1" ht="12.75">
      <c r="A237" s="164" t="s">
        <v>347</v>
      </c>
      <c r="B237" s="168" t="s">
        <v>467</v>
      </c>
      <c r="C237" s="170"/>
      <c r="D237" s="84"/>
      <c r="E237" s="161"/>
      <c r="F237" s="166"/>
      <c r="G237" s="83"/>
      <c r="H237" s="163"/>
    </row>
    <row r="238" spans="1:8" s="150" customFormat="1" ht="12.75">
      <c r="A238" s="164"/>
      <c r="B238" s="168" t="s">
        <v>468</v>
      </c>
      <c r="C238" s="170" t="s">
        <v>63</v>
      </c>
      <c r="D238" s="84">
        <v>17</v>
      </c>
      <c r="E238" s="161"/>
      <c r="F238" s="166"/>
      <c r="G238" s="83"/>
      <c r="H238" s="163"/>
    </row>
    <row r="239" spans="1:8" s="150" customFormat="1" ht="25.5">
      <c r="A239" s="164" t="s">
        <v>347</v>
      </c>
      <c r="B239" s="176" t="s">
        <v>461</v>
      </c>
      <c r="C239" s="177"/>
      <c r="D239" s="178"/>
      <c r="E239" s="161"/>
      <c r="F239" s="166"/>
      <c r="G239" s="179"/>
      <c r="H239" s="163"/>
    </row>
    <row r="240" spans="1:8" s="150" customFormat="1" ht="12.75">
      <c r="A240" s="187"/>
      <c r="B240" s="188" t="s">
        <v>462</v>
      </c>
      <c r="C240" s="170" t="s">
        <v>63</v>
      </c>
      <c r="D240" s="84">
        <v>1</v>
      </c>
      <c r="E240" s="161"/>
      <c r="F240" s="184">
        <f>D240*E240</f>
        <v>0</v>
      </c>
      <c r="G240" s="83"/>
      <c r="H240" s="163"/>
    </row>
    <row r="241" spans="1:8" s="150" customFormat="1" ht="12.75">
      <c r="A241" s="187"/>
      <c r="B241" s="188"/>
      <c r="C241" s="170"/>
      <c r="D241" s="84"/>
      <c r="E241" s="161"/>
      <c r="F241" s="166"/>
      <c r="G241" s="83"/>
      <c r="H241" s="163"/>
    </row>
    <row r="242" spans="1:8" ht="38.25">
      <c r="A242" s="8" t="s">
        <v>7</v>
      </c>
      <c r="B242" s="191" t="s">
        <v>469</v>
      </c>
      <c r="C242" s="71"/>
      <c r="D242" s="192"/>
      <c r="E242" s="193"/>
      <c r="F242" s="166"/>
      <c r="G242" s="194"/>
      <c r="H242" s="122"/>
    </row>
    <row r="243" spans="1:8" s="127" customFormat="1" ht="12.75">
      <c r="A243" s="195"/>
      <c r="B243" s="196"/>
      <c r="C243" s="197" t="s">
        <v>63</v>
      </c>
      <c r="D243" s="198">
        <v>1</v>
      </c>
      <c r="E243" s="183"/>
      <c r="F243" s="184">
        <f>D243*E243</f>
        <v>0</v>
      </c>
      <c r="G243" s="199"/>
      <c r="H243" s="200"/>
    </row>
    <row r="244" spans="1:8" ht="12.75">
      <c r="A244" s="8" t="s">
        <v>9</v>
      </c>
      <c r="B244" s="191" t="s">
        <v>390</v>
      </c>
      <c r="C244" s="71"/>
      <c r="D244" s="192"/>
      <c r="E244" s="193"/>
      <c r="F244" s="166"/>
      <c r="G244" s="194"/>
      <c r="H244" s="122"/>
    </row>
    <row r="245" spans="1:8" ht="13.5" thickBot="1">
      <c r="A245" s="8"/>
      <c r="B245" s="191"/>
      <c r="C245" s="71"/>
      <c r="D245" s="192"/>
      <c r="E245" s="193"/>
      <c r="F245" s="201"/>
      <c r="G245" s="194"/>
      <c r="H245" s="122"/>
    </row>
    <row r="246" spans="1:8" ht="13.5" thickBot="1">
      <c r="A246" s="28"/>
      <c r="B246" s="94" t="s">
        <v>391</v>
      </c>
      <c r="C246" s="95"/>
      <c r="D246" s="96"/>
      <c r="E246" s="202"/>
      <c r="F246" s="98">
        <f>SUM(F212:F243)</f>
        <v>0</v>
      </c>
      <c r="G246" s="99"/>
      <c r="H246" s="62"/>
    </row>
    <row r="247" spans="1:8" ht="12.75">
      <c r="A247" s="28"/>
      <c r="B247" s="203"/>
      <c r="C247" s="60"/>
      <c r="D247" s="99"/>
      <c r="E247" s="204"/>
      <c r="F247" s="101"/>
      <c r="G247" s="99"/>
      <c r="H247" s="62"/>
    </row>
    <row r="248" spans="1:8" ht="12.75">
      <c r="A248" s="28"/>
      <c r="B248" s="109" t="s">
        <v>470</v>
      </c>
      <c r="C248" s="60"/>
      <c r="D248" s="99"/>
      <c r="E248" s="62"/>
      <c r="F248" s="101"/>
      <c r="G248" s="99"/>
      <c r="H248" s="31"/>
    </row>
    <row r="249" spans="1:8" ht="12.75">
      <c r="A249" s="33"/>
      <c r="B249" s="203" t="s">
        <v>471</v>
      </c>
      <c r="C249" s="60"/>
      <c r="D249" s="99"/>
      <c r="E249" s="62"/>
      <c r="F249" s="101"/>
      <c r="G249" s="99"/>
      <c r="H249" s="31"/>
    </row>
    <row r="250" spans="1:8" ht="12.75">
      <c r="A250" s="28"/>
      <c r="B250" s="203"/>
      <c r="C250" s="60"/>
      <c r="D250" s="99"/>
      <c r="E250" s="62"/>
      <c r="F250" s="103"/>
      <c r="G250" s="99"/>
      <c r="H250" s="62"/>
    </row>
    <row r="251" spans="1:8" ht="12.75">
      <c r="A251" s="28"/>
      <c r="B251" s="203"/>
      <c r="C251" s="60"/>
      <c r="D251" s="99"/>
      <c r="E251" s="62"/>
      <c r="F251" s="103"/>
      <c r="G251" s="99"/>
      <c r="H251" s="62"/>
    </row>
    <row r="252" spans="1:8" ht="18.75" customHeight="1">
      <c r="A252" s="44" t="s">
        <v>5</v>
      </c>
      <c r="B252" s="419" t="s">
        <v>472</v>
      </c>
      <c r="C252" s="419"/>
      <c r="D252" s="419"/>
      <c r="E252" s="419"/>
      <c r="F252" s="419"/>
      <c r="G252" s="40"/>
      <c r="H252" s="41"/>
    </row>
    <row r="253" spans="1:8" s="52" customFormat="1" ht="18.75" customHeight="1">
      <c r="A253" s="205"/>
      <c r="B253" s="206"/>
      <c r="C253" s="206"/>
      <c r="D253" s="206"/>
      <c r="E253" s="207"/>
      <c r="F253" s="208"/>
      <c r="G253" s="51"/>
      <c r="H253" s="51"/>
    </row>
    <row r="254" spans="1:6" s="67" customFormat="1" ht="12.75">
      <c r="A254" s="209" t="s">
        <v>473</v>
      </c>
      <c r="B254" s="210" t="s">
        <v>474</v>
      </c>
      <c r="C254" s="65"/>
      <c r="D254" s="65"/>
      <c r="E254" s="66"/>
      <c r="F254" s="184"/>
    </row>
    <row r="255" spans="1:6" s="67" customFormat="1" ht="12.75">
      <c r="A255" s="209"/>
      <c r="B255" s="211"/>
      <c r="C255" s="65"/>
      <c r="D255" s="65"/>
      <c r="E255" s="66"/>
      <c r="F255" s="184"/>
    </row>
    <row r="256" spans="1:6" s="67" customFormat="1" ht="38.25">
      <c r="A256" s="212" t="s">
        <v>2</v>
      </c>
      <c r="B256" s="138" t="s">
        <v>475</v>
      </c>
      <c r="C256" s="65" t="s">
        <v>6</v>
      </c>
      <c r="D256" s="213">
        <v>6</v>
      </c>
      <c r="E256" s="40"/>
      <c r="F256" s="184">
        <f>D256*E256</f>
        <v>0</v>
      </c>
    </row>
    <row r="257" spans="1:6" s="67" customFormat="1" ht="12.75">
      <c r="A257" s="212"/>
      <c r="B257" s="138"/>
      <c r="C257" s="65"/>
      <c r="D257" s="213"/>
      <c r="E257" s="40"/>
      <c r="F257" s="184"/>
    </row>
    <row r="258" spans="1:6" s="67" customFormat="1" ht="12.75">
      <c r="A258" s="212" t="s">
        <v>5</v>
      </c>
      <c r="B258" s="138" t="s">
        <v>476</v>
      </c>
      <c r="C258" s="65" t="s">
        <v>6</v>
      </c>
      <c r="D258" s="213">
        <v>3</v>
      </c>
      <c r="E258" s="40"/>
      <c r="F258" s="184">
        <f aca="true" t="shared" si="2" ref="F258:F286">D258*E258</f>
        <v>0</v>
      </c>
    </row>
    <row r="259" spans="1:6" s="67" customFormat="1" ht="12.75">
      <c r="A259" s="212"/>
      <c r="B259" s="138"/>
      <c r="C259" s="65"/>
      <c r="D259" s="213"/>
      <c r="E259" s="40"/>
      <c r="F259" s="184"/>
    </row>
    <row r="260" spans="1:6" s="67" customFormat="1" ht="25.5">
      <c r="A260" s="212" t="s">
        <v>7</v>
      </c>
      <c r="B260" s="138" t="s">
        <v>477</v>
      </c>
      <c r="C260" s="65" t="s">
        <v>63</v>
      </c>
      <c r="D260" s="213">
        <v>50</v>
      </c>
      <c r="E260" s="40"/>
      <c r="F260" s="184">
        <f t="shared" si="2"/>
        <v>0</v>
      </c>
    </row>
    <row r="261" spans="1:6" s="67" customFormat="1" ht="12.75">
      <c r="A261" s="212"/>
      <c r="B261" s="138"/>
      <c r="C261" s="65"/>
      <c r="D261" s="213"/>
      <c r="E261" s="40"/>
      <c r="F261" s="184"/>
    </row>
    <row r="262" spans="1:6" s="67" customFormat="1" ht="25.5">
      <c r="A262" s="212" t="s">
        <v>9</v>
      </c>
      <c r="B262" s="138" t="s">
        <v>478</v>
      </c>
      <c r="C262" s="65" t="s">
        <v>63</v>
      </c>
      <c r="D262" s="213">
        <v>25</v>
      </c>
      <c r="E262" s="40"/>
      <c r="F262" s="184">
        <f t="shared" si="2"/>
        <v>0</v>
      </c>
    </row>
    <row r="263" spans="1:6" s="68" customFormat="1" ht="12.75">
      <c r="A263" s="212"/>
      <c r="B263" s="34"/>
      <c r="C263" s="65"/>
      <c r="D263" s="214"/>
      <c r="E263" s="215"/>
      <c r="F263" s="184"/>
    </row>
    <row r="264" spans="1:6" s="67" customFormat="1" ht="38.25">
      <c r="A264" s="212" t="s">
        <v>11</v>
      </c>
      <c r="B264" s="34" t="s">
        <v>479</v>
      </c>
      <c r="C264" s="65" t="s">
        <v>126</v>
      </c>
      <c r="D264" s="213">
        <v>3800</v>
      </c>
      <c r="E264" s="40"/>
      <c r="F264" s="184">
        <f t="shared" si="2"/>
        <v>0</v>
      </c>
    </row>
    <row r="265" spans="1:6" s="67" customFormat="1" ht="12.75">
      <c r="A265" s="212"/>
      <c r="B265" s="34"/>
      <c r="C265" s="65"/>
      <c r="D265" s="213"/>
      <c r="E265" s="40"/>
      <c r="F265" s="184"/>
    </row>
    <row r="266" spans="1:6" s="67" customFormat="1" ht="12.75">
      <c r="A266" s="8" t="s">
        <v>12</v>
      </c>
      <c r="B266" s="34" t="s">
        <v>480</v>
      </c>
      <c r="C266" s="47"/>
      <c r="D266" s="48"/>
      <c r="E266" s="49"/>
      <c r="F266" s="184"/>
    </row>
    <row r="267" spans="1:6" s="68" customFormat="1" ht="12.75">
      <c r="A267" s="33" t="s">
        <v>347</v>
      </c>
      <c r="B267" s="56" t="s">
        <v>481</v>
      </c>
      <c r="C267" s="65" t="s">
        <v>126</v>
      </c>
      <c r="D267" s="65">
        <v>120</v>
      </c>
      <c r="E267" s="66"/>
      <c r="F267" s="184">
        <f t="shared" si="2"/>
        <v>0</v>
      </c>
    </row>
    <row r="268" spans="1:6" s="67" customFormat="1" ht="12.75">
      <c r="A268" s="57"/>
      <c r="B268" s="34"/>
      <c r="C268" s="65"/>
      <c r="D268" s="65"/>
      <c r="E268" s="66"/>
      <c r="F268" s="184"/>
    </row>
    <row r="269" spans="1:8" ht="63.75">
      <c r="A269" s="8" t="s">
        <v>14</v>
      </c>
      <c r="B269" s="56" t="s">
        <v>482</v>
      </c>
      <c r="C269" s="53"/>
      <c r="D269" s="27"/>
      <c r="E269" s="31"/>
      <c r="F269" s="184"/>
      <c r="G269" s="27"/>
      <c r="H269" s="31"/>
    </row>
    <row r="270" spans="1:8" ht="12.75">
      <c r="A270" s="33" t="s">
        <v>347</v>
      </c>
      <c r="B270" s="56" t="s">
        <v>483</v>
      </c>
      <c r="C270" s="53" t="s">
        <v>63</v>
      </c>
      <c r="D270" s="27">
        <v>6</v>
      </c>
      <c r="E270" s="31"/>
      <c r="F270" s="184">
        <f t="shared" si="2"/>
        <v>0</v>
      </c>
      <c r="G270" s="27"/>
      <c r="H270" s="31"/>
    </row>
    <row r="271" spans="1:8" ht="12.75">
      <c r="A271" s="33"/>
      <c r="C271" s="53"/>
      <c r="D271" s="27"/>
      <c r="E271" s="31"/>
      <c r="F271" s="184"/>
      <c r="G271" s="27"/>
      <c r="H271" s="31"/>
    </row>
    <row r="272" spans="1:8" ht="25.5">
      <c r="A272" s="8" t="s">
        <v>16</v>
      </c>
      <c r="B272" s="56" t="s">
        <v>353</v>
      </c>
      <c r="C272" s="53" t="s">
        <v>63</v>
      </c>
      <c r="D272" s="27">
        <v>4</v>
      </c>
      <c r="E272" s="31"/>
      <c r="F272" s="184">
        <f t="shared" si="2"/>
        <v>0</v>
      </c>
      <c r="G272" s="27"/>
      <c r="H272" s="31"/>
    </row>
    <row r="273" spans="1:8" ht="12.75">
      <c r="A273" s="33"/>
      <c r="C273" s="53"/>
      <c r="D273" s="27"/>
      <c r="E273" s="31"/>
      <c r="F273" s="184"/>
      <c r="G273" s="27"/>
      <c r="H273" s="31"/>
    </row>
    <row r="274" spans="1:6" s="68" customFormat="1" ht="51">
      <c r="A274" s="57" t="s">
        <v>42</v>
      </c>
      <c r="B274" s="138" t="s">
        <v>484</v>
      </c>
      <c r="C274" s="65" t="s">
        <v>63</v>
      </c>
      <c r="D274" s="65">
        <v>10</v>
      </c>
      <c r="E274" s="215"/>
      <c r="F274" s="184">
        <f t="shared" si="2"/>
        <v>0</v>
      </c>
    </row>
    <row r="275" spans="1:6" s="68" customFormat="1" ht="12.75">
      <c r="A275" s="57"/>
      <c r="B275" s="34"/>
      <c r="C275" s="65"/>
      <c r="D275" s="65"/>
      <c r="E275" s="215"/>
      <c r="F275" s="184"/>
    </row>
    <row r="276" spans="1:6" s="68" customFormat="1" ht="51">
      <c r="A276" s="57" t="s">
        <v>52</v>
      </c>
      <c r="B276" s="138" t="s">
        <v>485</v>
      </c>
      <c r="C276" s="65" t="s">
        <v>63</v>
      </c>
      <c r="D276" s="65">
        <v>49</v>
      </c>
      <c r="E276" s="215"/>
      <c r="F276" s="184">
        <f t="shared" si="2"/>
        <v>0</v>
      </c>
    </row>
    <row r="277" spans="1:6" s="68" customFormat="1" ht="12.75">
      <c r="A277" s="57"/>
      <c r="B277" s="34"/>
      <c r="C277" s="65"/>
      <c r="D277" s="65"/>
      <c r="E277" s="215"/>
      <c r="F277" s="184"/>
    </row>
    <row r="278" spans="1:6" s="68" customFormat="1" ht="51">
      <c r="A278" s="57" t="s">
        <v>53</v>
      </c>
      <c r="B278" s="138" t="s">
        <v>486</v>
      </c>
      <c r="C278" s="65" t="s">
        <v>63</v>
      </c>
      <c r="D278" s="65">
        <v>1</v>
      </c>
      <c r="E278" s="215"/>
      <c r="F278" s="184">
        <f t="shared" si="2"/>
        <v>0</v>
      </c>
    </row>
    <row r="279" spans="1:6" s="68" customFormat="1" ht="12.75">
      <c r="A279" s="57"/>
      <c r="B279" s="34"/>
      <c r="C279" s="65"/>
      <c r="D279" s="65"/>
      <c r="E279" s="215"/>
      <c r="F279" s="184"/>
    </row>
    <row r="280" spans="1:6" s="68" customFormat="1" ht="51">
      <c r="A280" s="57" t="s">
        <v>56</v>
      </c>
      <c r="B280" s="138" t="s">
        <v>487</v>
      </c>
      <c r="C280" s="65" t="s">
        <v>63</v>
      </c>
      <c r="D280" s="65">
        <v>1</v>
      </c>
      <c r="E280" s="215"/>
      <c r="F280" s="184">
        <f t="shared" si="2"/>
        <v>0</v>
      </c>
    </row>
    <row r="281" spans="1:6" s="68" customFormat="1" ht="12.75">
      <c r="A281" s="57"/>
      <c r="B281" s="34"/>
      <c r="C281" s="65"/>
      <c r="D281" s="65"/>
      <c r="E281" s="215"/>
      <c r="F281" s="184"/>
    </row>
    <row r="282" spans="1:6" s="70" customFormat="1" ht="27">
      <c r="A282" s="57" t="s">
        <v>58</v>
      </c>
      <c r="B282" s="138" t="s">
        <v>488</v>
      </c>
      <c r="C282" s="65" t="s">
        <v>126</v>
      </c>
      <c r="D282" s="213">
        <v>80</v>
      </c>
      <c r="E282" s="215"/>
      <c r="F282" s="184">
        <f t="shared" si="2"/>
        <v>0</v>
      </c>
    </row>
    <row r="283" spans="1:6" s="70" customFormat="1" ht="12.75">
      <c r="A283" s="57"/>
      <c r="B283" s="138"/>
      <c r="C283" s="65"/>
      <c r="D283" s="213"/>
      <c r="E283" s="215"/>
      <c r="F283" s="184"/>
    </row>
    <row r="284" spans="1:8" s="70" customFormat="1" ht="12.75">
      <c r="A284" s="57" t="s">
        <v>59</v>
      </c>
      <c r="B284" s="34" t="s">
        <v>489</v>
      </c>
      <c r="C284" s="65" t="s">
        <v>6</v>
      </c>
      <c r="D284" s="214">
        <v>1</v>
      </c>
      <c r="E284" s="215"/>
      <c r="F284" s="184">
        <f t="shared" si="2"/>
        <v>0</v>
      </c>
      <c r="G284" s="216"/>
      <c r="H284" s="216"/>
    </row>
    <row r="285" spans="1:8" s="70" customFormat="1" ht="12.75">
      <c r="A285" s="57"/>
      <c r="B285" s="34"/>
      <c r="C285" s="65"/>
      <c r="D285" s="214"/>
      <c r="E285" s="215"/>
      <c r="F285" s="184"/>
      <c r="G285" s="216"/>
      <c r="H285" s="216"/>
    </row>
    <row r="286" spans="1:8" s="187" customFormat="1" ht="12.75">
      <c r="A286" s="158" t="s">
        <v>60</v>
      </c>
      <c r="B286" s="168" t="s">
        <v>490</v>
      </c>
      <c r="C286" s="159" t="s">
        <v>63</v>
      </c>
      <c r="D286" s="160">
        <v>1</v>
      </c>
      <c r="E286" s="161"/>
      <c r="F286" s="217">
        <f t="shared" si="2"/>
        <v>0</v>
      </c>
      <c r="G286" s="218"/>
      <c r="H286" s="218"/>
    </row>
    <row r="287" spans="1:8" s="70" customFormat="1" ht="13.5" thickBot="1">
      <c r="A287" s="57"/>
      <c r="B287" s="219"/>
      <c r="C287" s="65"/>
      <c r="D287" s="214"/>
      <c r="E287" s="215"/>
      <c r="F287" s="184"/>
      <c r="G287" s="216"/>
      <c r="H287" s="216"/>
    </row>
    <row r="288" spans="1:8" s="70" customFormat="1" ht="13.5" thickBot="1">
      <c r="A288" s="28"/>
      <c r="B288" s="94" t="s">
        <v>391</v>
      </c>
      <c r="C288" s="95"/>
      <c r="D288" s="96"/>
      <c r="E288" s="97"/>
      <c r="F288" s="141">
        <f>SUM(F256:F286)</f>
        <v>0</v>
      </c>
      <c r="G288" s="216"/>
      <c r="H288" s="216"/>
    </row>
    <row r="289" spans="1:8" s="70" customFormat="1" ht="12.75">
      <c r="A289" s="28"/>
      <c r="B289" s="203"/>
      <c r="C289" s="60"/>
      <c r="D289" s="99"/>
      <c r="E289" s="62"/>
      <c r="F289" s="184"/>
      <c r="G289" s="216"/>
      <c r="H289" s="216"/>
    </row>
    <row r="290" spans="1:14" s="68" customFormat="1" ht="12.75">
      <c r="A290" s="209" t="s">
        <v>491</v>
      </c>
      <c r="B290" s="210" t="s">
        <v>492</v>
      </c>
      <c r="C290" s="65"/>
      <c r="D290" s="65"/>
      <c r="E290" s="66"/>
      <c r="F290" s="184"/>
      <c r="H290" s="220"/>
      <c r="I290" s="220"/>
      <c r="J290" s="220"/>
      <c r="K290" s="220"/>
      <c r="L290" s="220"/>
      <c r="M290" s="220"/>
      <c r="N290" s="220"/>
    </row>
    <row r="291" spans="1:14" s="67" customFormat="1" ht="12.75">
      <c r="A291" s="209"/>
      <c r="B291" s="210"/>
      <c r="C291" s="65"/>
      <c r="D291" s="65"/>
      <c r="E291" s="66"/>
      <c r="F291" s="184"/>
      <c r="H291" s="220"/>
      <c r="I291" s="220"/>
      <c r="J291" s="220"/>
      <c r="K291" s="220"/>
      <c r="L291" s="220"/>
      <c r="M291" s="220"/>
      <c r="N291" s="220"/>
    </row>
    <row r="292" spans="1:14" s="67" customFormat="1" ht="25.5">
      <c r="A292" s="221" t="s">
        <v>2</v>
      </c>
      <c r="B292" s="34" t="s">
        <v>493</v>
      </c>
      <c r="C292" s="65" t="s">
        <v>63</v>
      </c>
      <c r="D292" s="214">
        <v>16</v>
      </c>
      <c r="E292" s="31"/>
      <c r="F292" s="184">
        <f>D292*E292</f>
        <v>0</v>
      </c>
      <c r="H292" s="220"/>
      <c r="I292" s="220"/>
      <c r="J292" s="220"/>
      <c r="K292" s="220"/>
      <c r="L292" s="220"/>
      <c r="M292" s="220"/>
      <c r="N292" s="220"/>
    </row>
    <row r="293" spans="1:14" s="67" customFormat="1" ht="12.75">
      <c r="A293" s="221"/>
      <c r="B293" s="34" t="s">
        <v>494</v>
      </c>
      <c r="C293" s="65"/>
      <c r="D293" s="214"/>
      <c r="E293" s="31"/>
      <c r="F293" s="184"/>
      <c r="H293" s="220"/>
      <c r="I293" s="220"/>
      <c r="J293" s="220"/>
      <c r="K293" s="220"/>
      <c r="L293" s="220"/>
      <c r="M293" s="220"/>
      <c r="N293" s="220"/>
    </row>
    <row r="294" spans="1:14" s="67" customFormat="1" ht="12.75">
      <c r="A294" s="221"/>
      <c r="B294" s="34"/>
      <c r="C294" s="65"/>
      <c r="D294" s="214"/>
      <c r="E294" s="31"/>
      <c r="F294" s="184"/>
      <c r="H294" s="220"/>
      <c r="I294" s="220"/>
      <c r="J294" s="220"/>
      <c r="K294" s="220"/>
      <c r="L294" s="220"/>
      <c r="M294" s="220"/>
      <c r="N294" s="220"/>
    </row>
    <row r="295" spans="1:14" s="67" customFormat="1" ht="25.5">
      <c r="A295" s="221" t="s">
        <v>5</v>
      </c>
      <c r="B295" s="34" t="s">
        <v>495</v>
      </c>
      <c r="C295" s="65" t="s">
        <v>63</v>
      </c>
      <c r="D295" s="214">
        <v>1</v>
      </c>
      <c r="E295" s="31"/>
      <c r="F295" s="184">
        <f>D295*E295</f>
        <v>0</v>
      </c>
      <c r="H295" s="220"/>
      <c r="I295" s="220"/>
      <c r="J295" s="220"/>
      <c r="K295" s="220"/>
      <c r="L295" s="220"/>
      <c r="M295" s="220"/>
      <c r="N295" s="220"/>
    </row>
    <row r="296" spans="1:14" s="67" customFormat="1" ht="12.75">
      <c r="A296" s="221"/>
      <c r="B296" s="34" t="s">
        <v>496</v>
      </c>
      <c r="C296" s="65"/>
      <c r="D296" s="214"/>
      <c r="E296" s="31"/>
      <c r="F296" s="184"/>
      <c r="H296" s="220"/>
      <c r="I296" s="220"/>
      <c r="J296" s="220"/>
      <c r="K296" s="220"/>
      <c r="L296" s="220"/>
      <c r="M296" s="220"/>
      <c r="N296" s="220"/>
    </row>
    <row r="297" spans="1:14" s="67" customFormat="1" ht="12.75">
      <c r="A297" s="221"/>
      <c r="B297" s="34"/>
      <c r="C297" s="65"/>
      <c r="D297" s="214"/>
      <c r="E297" s="31"/>
      <c r="F297" s="184"/>
      <c r="H297" s="220"/>
      <c r="I297" s="220"/>
      <c r="J297" s="220"/>
      <c r="K297" s="220"/>
      <c r="L297" s="220"/>
      <c r="M297" s="220"/>
      <c r="N297" s="220"/>
    </row>
    <row r="298" spans="1:14" s="67" customFormat="1" ht="25.5">
      <c r="A298" s="221" t="s">
        <v>7</v>
      </c>
      <c r="B298" s="34" t="s">
        <v>497</v>
      </c>
      <c r="C298" s="65" t="s">
        <v>63</v>
      </c>
      <c r="D298" s="214">
        <f>D292+D295</f>
        <v>17</v>
      </c>
      <c r="E298" s="31"/>
      <c r="F298" s="184">
        <f>D298*E298</f>
        <v>0</v>
      </c>
      <c r="H298" s="220"/>
      <c r="I298" s="220"/>
      <c r="J298" s="220"/>
      <c r="K298" s="220"/>
      <c r="L298" s="220"/>
      <c r="M298" s="220"/>
      <c r="N298" s="220"/>
    </row>
    <row r="299" spans="1:14" s="67" customFormat="1" ht="12.75">
      <c r="A299" s="221"/>
      <c r="B299" s="34" t="s">
        <v>498</v>
      </c>
      <c r="C299" s="65"/>
      <c r="D299" s="214"/>
      <c r="E299" s="31"/>
      <c r="F299" s="184"/>
      <c r="H299" s="220"/>
      <c r="I299" s="220"/>
      <c r="J299" s="220"/>
      <c r="K299" s="220"/>
      <c r="L299" s="220"/>
      <c r="M299" s="220"/>
      <c r="N299" s="220"/>
    </row>
    <row r="300" spans="1:14" s="67" customFormat="1" ht="12.75">
      <c r="A300" s="221"/>
      <c r="B300" s="34"/>
      <c r="C300" s="65"/>
      <c r="D300" s="214"/>
      <c r="E300" s="31"/>
      <c r="F300" s="184"/>
      <c r="H300" s="220"/>
      <c r="I300" s="220"/>
      <c r="J300" s="220"/>
      <c r="K300" s="220"/>
      <c r="L300" s="220"/>
      <c r="M300" s="220"/>
      <c r="N300" s="220"/>
    </row>
    <row r="301" spans="1:14" s="67" customFormat="1" ht="38.25">
      <c r="A301" s="221" t="s">
        <v>9</v>
      </c>
      <c r="B301" s="34" t="s">
        <v>499</v>
      </c>
      <c r="C301" s="65" t="s">
        <v>6</v>
      </c>
      <c r="D301" s="214">
        <v>1</v>
      </c>
      <c r="E301" s="31"/>
      <c r="F301" s="184">
        <f>D301*E301</f>
        <v>0</v>
      </c>
      <c r="H301" s="220"/>
      <c r="I301" s="220"/>
      <c r="J301" s="220"/>
      <c r="K301" s="220"/>
      <c r="L301" s="220"/>
      <c r="M301" s="220"/>
      <c r="N301" s="220"/>
    </row>
    <row r="302" spans="1:14" s="67" customFormat="1" ht="12.75">
      <c r="A302" s="221"/>
      <c r="B302" s="34" t="s">
        <v>500</v>
      </c>
      <c r="C302" s="65"/>
      <c r="D302" s="214"/>
      <c r="E302" s="31"/>
      <c r="F302" s="184"/>
      <c r="H302" s="220"/>
      <c r="I302" s="220"/>
      <c r="J302" s="220"/>
      <c r="K302" s="220"/>
      <c r="L302" s="220"/>
      <c r="M302" s="220"/>
      <c r="N302" s="220"/>
    </row>
    <row r="303" spans="1:14" s="67" customFormat="1" ht="12.75">
      <c r="A303" s="221"/>
      <c r="B303" s="34"/>
      <c r="C303" s="65"/>
      <c r="D303" s="214"/>
      <c r="E303" s="31"/>
      <c r="F303" s="184"/>
      <c r="H303" s="220"/>
      <c r="I303" s="220"/>
      <c r="J303" s="220"/>
      <c r="K303" s="220"/>
      <c r="L303" s="220"/>
      <c r="M303" s="220"/>
      <c r="N303" s="220"/>
    </row>
    <row r="304" spans="1:14" s="67" customFormat="1" ht="25.5">
      <c r="A304" s="221" t="s">
        <v>11</v>
      </c>
      <c r="B304" s="34" t="s">
        <v>501</v>
      </c>
      <c r="C304" s="65" t="s">
        <v>63</v>
      </c>
      <c r="D304" s="214">
        <f>D298</f>
        <v>17</v>
      </c>
      <c r="E304" s="31"/>
      <c r="F304" s="184">
        <f>D304*E304</f>
        <v>0</v>
      </c>
      <c r="H304" s="220"/>
      <c r="I304" s="220"/>
      <c r="J304" s="220"/>
      <c r="K304" s="220"/>
      <c r="L304" s="220"/>
      <c r="M304" s="220"/>
      <c r="N304" s="220"/>
    </row>
    <row r="305" spans="1:14" s="67" customFormat="1" ht="12.75">
      <c r="A305" s="221"/>
      <c r="B305" s="34" t="s">
        <v>502</v>
      </c>
      <c r="C305" s="65"/>
      <c r="D305" s="214"/>
      <c r="E305" s="31"/>
      <c r="F305" s="184"/>
      <c r="H305" s="220"/>
      <c r="I305" s="220"/>
      <c r="J305" s="220"/>
      <c r="K305" s="220"/>
      <c r="L305" s="220"/>
      <c r="M305" s="220"/>
      <c r="N305" s="220"/>
    </row>
    <row r="306" spans="1:14" s="67" customFormat="1" ht="12.75">
      <c r="A306" s="221"/>
      <c r="B306" s="34"/>
      <c r="C306" s="65"/>
      <c r="D306" s="214"/>
      <c r="E306" s="31"/>
      <c r="F306" s="184"/>
      <c r="H306" s="220"/>
      <c r="I306" s="220"/>
      <c r="J306" s="220"/>
      <c r="K306" s="220"/>
      <c r="L306" s="220"/>
      <c r="M306" s="220"/>
      <c r="N306" s="220"/>
    </row>
    <row r="307" spans="1:14" s="67" customFormat="1" ht="63.75">
      <c r="A307" s="221" t="s">
        <v>12</v>
      </c>
      <c r="B307" s="34" t="s">
        <v>503</v>
      </c>
      <c r="C307" s="65" t="s">
        <v>6</v>
      </c>
      <c r="D307" s="214">
        <v>4</v>
      </c>
      <c r="E307" s="31"/>
      <c r="F307" s="184">
        <f>D307*E307</f>
        <v>0</v>
      </c>
      <c r="H307" s="220"/>
      <c r="I307" s="220"/>
      <c r="J307" s="220"/>
      <c r="K307" s="220"/>
      <c r="L307" s="220"/>
      <c r="M307" s="220"/>
      <c r="N307" s="220"/>
    </row>
    <row r="308" spans="1:14" s="67" customFormat="1" ht="12.75">
      <c r="A308" s="221"/>
      <c r="B308" s="34" t="s">
        <v>504</v>
      </c>
      <c r="C308" s="65"/>
      <c r="D308" s="214"/>
      <c r="E308" s="31"/>
      <c r="F308" s="184"/>
      <c r="H308" s="220"/>
      <c r="I308" s="220"/>
      <c r="J308" s="220"/>
      <c r="K308" s="220"/>
      <c r="L308" s="220"/>
      <c r="M308" s="220"/>
      <c r="N308" s="220"/>
    </row>
    <row r="309" spans="1:14" s="67" customFormat="1" ht="12.75">
      <c r="A309" s="221"/>
      <c r="B309" s="34"/>
      <c r="C309" s="65"/>
      <c r="D309" s="214"/>
      <c r="E309" s="31"/>
      <c r="F309" s="184"/>
      <c r="H309" s="220"/>
      <c r="I309" s="220"/>
      <c r="J309" s="220"/>
      <c r="K309" s="220"/>
      <c r="L309" s="220"/>
      <c r="M309" s="220"/>
      <c r="N309" s="220"/>
    </row>
    <row r="310" spans="1:14" s="67" customFormat="1" ht="51">
      <c r="A310" s="221" t="s">
        <v>14</v>
      </c>
      <c r="B310" s="34" t="s">
        <v>505</v>
      </c>
      <c r="C310" s="65" t="s">
        <v>6</v>
      </c>
      <c r="D310" s="214">
        <v>1</v>
      </c>
      <c r="E310" s="31"/>
      <c r="F310" s="184">
        <f>D310*E310</f>
        <v>0</v>
      </c>
      <c r="H310" s="220"/>
      <c r="I310" s="220"/>
      <c r="J310" s="220"/>
      <c r="K310" s="220"/>
      <c r="L310" s="220"/>
      <c r="M310" s="220"/>
      <c r="N310" s="220"/>
    </row>
    <row r="311" spans="1:14" s="67" customFormat="1" ht="12.75">
      <c r="A311" s="221"/>
      <c r="B311" s="34" t="s">
        <v>506</v>
      </c>
      <c r="C311" s="65"/>
      <c r="D311" s="214"/>
      <c r="E311" s="31"/>
      <c r="F311" s="184"/>
      <c r="H311" s="220"/>
      <c r="I311" s="220"/>
      <c r="J311" s="220"/>
      <c r="K311" s="220"/>
      <c r="L311" s="220"/>
      <c r="M311" s="220"/>
      <c r="N311" s="220"/>
    </row>
    <row r="312" spans="1:6" s="220" customFormat="1" ht="12.75">
      <c r="A312" s="221"/>
      <c r="B312" s="34"/>
      <c r="C312" s="65"/>
      <c r="D312" s="214"/>
      <c r="E312" s="31"/>
      <c r="F312" s="184"/>
    </row>
    <row r="313" spans="1:14" s="68" customFormat="1" ht="25.5">
      <c r="A313" s="221" t="s">
        <v>16</v>
      </c>
      <c r="B313" s="34" t="s">
        <v>507</v>
      </c>
      <c r="C313" s="65" t="s">
        <v>63</v>
      </c>
      <c r="D313" s="214">
        <v>1</v>
      </c>
      <c r="E313" s="31"/>
      <c r="F313" s="184">
        <f>D313*E313</f>
        <v>0</v>
      </c>
      <c r="H313" s="220"/>
      <c r="I313" s="220"/>
      <c r="J313" s="220"/>
      <c r="K313" s="220"/>
      <c r="L313" s="220"/>
      <c r="M313" s="220"/>
      <c r="N313" s="220"/>
    </row>
    <row r="314" spans="1:14" s="68" customFormat="1" ht="12.75">
      <c r="A314" s="221"/>
      <c r="B314" s="34" t="s">
        <v>508</v>
      </c>
      <c r="C314" s="65"/>
      <c r="D314" s="214"/>
      <c r="E314" s="31"/>
      <c r="F314" s="184"/>
      <c r="H314" s="220"/>
      <c r="I314" s="220"/>
      <c r="J314" s="220"/>
      <c r="K314" s="220"/>
      <c r="L314" s="220"/>
      <c r="M314" s="220"/>
      <c r="N314" s="220"/>
    </row>
    <row r="315" spans="1:14" s="68" customFormat="1" ht="12.75">
      <c r="A315" s="221"/>
      <c r="B315" s="34"/>
      <c r="C315" s="30"/>
      <c r="D315" s="53"/>
      <c r="E315" s="31"/>
      <c r="F315" s="184"/>
      <c r="G315" s="69"/>
      <c r="H315" s="220"/>
      <c r="I315" s="220"/>
      <c r="J315" s="220"/>
      <c r="K315" s="220"/>
      <c r="L315" s="220"/>
      <c r="M315" s="220"/>
      <c r="N315" s="220"/>
    </row>
    <row r="316" spans="1:14" s="68" customFormat="1" ht="25.5">
      <c r="A316" s="221" t="s">
        <v>42</v>
      </c>
      <c r="B316" s="34" t="s">
        <v>509</v>
      </c>
      <c r="C316" s="65" t="s">
        <v>63</v>
      </c>
      <c r="D316" s="214">
        <f>D313</f>
        <v>1</v>
      </c>
      <c r="E316" s="31"/>
      <c r="F316" s="184">
        <f>D316*E316</f>
        <v>0</v>
      </c>
      <c r="H316" s="220"/>
      <c r="I316" s="220"/>
      <c r="J316" s="220"/>
      <c r="K316" s="220"/>
      <c r="L316" s="220"/>
      <c r="M316" s="220"/>
      <c r="N316" s="220"/>
    </row>
    <row r="317" spans="1:14" s="67" customFormat="1" ht="12.75">
      <c r="A317" s="221"/>
      <c r="B317" s="34"/>
      <c r="C317" s="30"/>
      <c r="D317" s="53"/>
      <c r="E317" s="31"/>
      <c r="F317" s="184"/>
      <c r="H317" s="220"/>
      <c r="I317" s="220"/>
      <c r="J317" s="220"/>
      <c r="K317" s="220"/>
      <c r="L317" s="220"/>
      <c r="M317" s="220"/>
      <c r="N317" s="220"/>
    </row>
    <row r="318" spans="1:14" s="68" customFormat="1" ht="25.5">
      <c r="A318" s="221" t="s">
        <v>52</v>
      </c>
      <c r="B318" s="34" t="s">
        <v>510</v>
      </c>
      <c r="C318" s="65" t="s">
        <v>63</v>
      </c>
      <c r="D318" s="214">
        <f>D301</f>
        <v>1</v>
      </c>
      <c r="E318" s="31"/>
      <c r="F318" s="184">
        <f>D318*E318</f>
        <v>0</v>
      </c>
      <c r="H318" s="220"/>
      <c r="I318" s="220"/>
      <c r="J318" s="220"/>
      <c r="K318" s="220"/>
      <c r="L318" s="220"/>
      <c r="M318" s="220"/>
      <c r="N318" s="220"/>
    </row>
    <row r="319" spans="1:14" s="68" customFormat="1" ht="12.75">
      <c r="A319" s="221"/>
      <c r="B319" s="34"/>
      <c r="C319" s="30"/>
      <c r="D319" s="53"/>
      <c r="E319" s="31"/>
      <c r="F319" s="184"/>
      <c r="H319" s="220"/>
      <c r="I319" s="220"/>
      <c r="J319" s="220"/>
      <c r="K319" s="220"/>
      <c r="L319" s="220"/>
      <c r="M319" s="220"/>
      <c r="N319" s="220"/>
    </row>
    <row r="320" spans="1:14" s="67" customFormat="1" ht="25.5">
      <c r="A320" s="8" t="s">
        <v>53</v>
      </c>
      <c r="B320" s="34" t="s">
        <v>511</v>
      </c>
      <c r="C320" s="30" t="s">
        <v>512</v>
      </c>
      <c r="D320" s="53" t="s">
        <v>512</v>
      </c>
      <c r="E320" s="31"/>
      <c r="F320" s="184"/>
      <c r="H320" s="220"/>
      <c r="I320" s="220"/>
      <c r="J320" s="220"/>
      <c r="K320" s="220"/>
      <c r="L320" s="220"/>
      <c r="M320" s="220"/>
      <c r="N320" s="220"/>
    </row>
    <row r="321" spans="1:14" s="68" customFormat="1" ht="12.75">
      <c r="A321" s="33" t="s">
        <v>347</v>
      </c>
      <c r="B321" s="56" t="s">
        <v>513</v>
      </c>
      <c r="C321" s="65" t="s">
        <v>126</v>
      </c>
      <c r="D321" s="65">
        <v>100</v>
      </c>
      <c r="E321" s="66"/>
      <c r="F321" s="184">
        <f>D321*E321</f>
        <v>0</v>
      </c>
      <c r="H321" s="220"/>
      <c r="I321" s="220"/>
      <c r="J321" s="220"/>
      <c r="K321" s="220"/>
      <c r="L321" s="220"/>
      <c r="M321" s="220"/>
      <c r="N321" s="220"/>
    </row>
    <row r="322" spans="1:14" s="70" customFormat="1" ht="12.75">
      <c r="A322" s="33" t="s">
        <v>347</v>
      </c>
      <c r="B322" s="56" t="s">
        <v>514</v>
      </c>
      <c r="C322" s="65" t="s">
        <v>126</v>
      </c>
      <c r="D322" s="65">
        <v>20</v>
      </c>
      <c r="E322" s="66"/>
      <c r="F322" s="184">
        <f>D322*E322</f>
        <v>0</v>
      </c>
      <c r="H322" s="220"/>
      <c r="I322" s="220"/>
      <c r="J322" s="220"/>
      <c r="K322" s="220"/>
      <c r="L322" s="220"/>
      <c r="M322" s="220"/>
      <c r="N322" s="220"/>
    </row>
    <row r="323" spans="1:14" s="70" customFormat="1" ht="12.75">
      <c r="A323" s="33" t="s">
        <v>347</v>
      </c>
      <c r="B323" s="56" t="s">
        <v>515</v>
      </c>
      <c r="C323" s="65" t="s">
        <v>126</v>
      </c>
      <c r="D323" s="65">
        <v>180</v>
      </c>
      <c r="E323" s="66"/>
      <c r="F323" s="184">
        <f>D323*E323</f>
        <v>0</v>
      </c>
      <c r="H323" s="220"/>
      <c r="I323" s="220"/>
      <c r="J323" s="220"/>
      <c r="K323" s="220"/>
      <c r="L323" s="220"/>
      <c r="M323" s="220"/>
      <c r="N323" s="220"/>
    </row>
    <row r="324" spans="1:14" s="68" customFormat="1" ht="12.75">
      <c r="A324" s="33"/>
      <c r="B324" s="56"/>
      <c r="C324" s="65"/>
      <c r="D324" s="65"/>
      <c r="E324" s="66"/>
      <c r="F324" s="184"/>
      <c r="G324" s="222"/>
      <c r="H324" s="220"/>
      <c r="I324" s="220"/>
      <c r="J324" s="220"/>
      <c r="K324" s="220"/>
      <c r="L324" s="220"/>
      <c r="M324" s="220"/>
      <c r="N324" s="220"/>
    </row>
    <row r="325" spans="1:14" s="70" customFormat="1" ht="15" customHeight="1">
      <c r="A325" s="8" t="s">
        <v>56</v>
      </c>
      <c r="B325" s="34" t="s">
        <v>516</v>
      </c>
      <c r="C325" s="65" t="s">
        <v>512</v>
      </c>
      <c r="D325" s="214" t="s">
        <v>512</v>
      </c>
      <c r="E325" s="49"/>
      <c r="F325" s="184"/>
      <c r="G325" s="223"/>
      <c r="H325" s="220"/>
      <c r="I325" s="220"/>
      <c r="J325" s="220"/>
      <c r="K325" s="220"/>
      <c r="L325" s="220"/>
      <c r="M325" s="220"/>
      <c r="N325" s="220"/>
    </row>
    <row r="326" spans="1:14" s="70" customFormat="1" ht="12.75">
      <c r="A326" s="33" t="s">
        <v>347</v>
      </c>
      <c r="B326" s="56" t="s">
        <v>517</v>
      </c>
      <c r="C326" s="65" t="s">
        <v>63</v>
      </c>
      <c r="D326" s="65">
        <v>40</v>
      </c>
      <c r="E326" s="66"/>
      <c r="F326" s="184">
        <f>D326*E326</f>
        <v>0</v>
      </c>
      <c r="G326" s="223"/>
      <c r="H326" s="220"/>
      <c r="I326" s="220"/>
      <c r="J326" s="220"/>
      <c r="K326" s="220"/>
      <c r="L326" s="220"/>
      <c r="M326" s="220"/>
      <c r="N326" s="220"/>
    </row>
    <row r="327" spans="1:14" s="70" customFormat="1" ht="12.75">
      <c r="A327" s="33"/>
      <c r="B327" s="56"/>
      <c r="C327" s="65"/>
      <c r="D327" s="65"/>
      <c r="E327" s="66"/>
      <c r="F327" s="184"/>
      <c r="G327" s="223"/>
      <c r="H327" s="220"/>
      <c r="I327" s="220"/>
      <c r="J327" s="220"/>
      <c r="K327" s="220"/>
      <c r="L327" s="220"/>
      <c r="M327" s="220"/>
      <c r="N327" s="220"/>
    </row>
    <row r="328" spans="1:14" s="70" customFormat="1" ht="38.25">
      <c r="A328" s="8" t="s">
        <v>58</v>
      </c>
      <c r="B328" s="34" t="s">
        <v>518</v>
      </c>
      <c r="C328" s="65" t="s">
        <v>63</v>
      </c>
      <c r="D328" s="65">
        <v>1</v>
      </c>
      <c r="E328" s="66"/>
      <c r="F328" s="184">
        <f>D328*E328</f>
        <v>0</v>
      </c>
      <c r="G328" s="223"/>
      <c r="H328" s="220"/>
      <c r="I328" s="220"/>
      <c r="J328" s="220"/>
      <c r="K328" s="220"/>
      <c r="L328" s="220"/>
      <c r="M328" s="220"/>
      <c r="N328" s="220"/>
    </row>
    <row r="329" spans="1:14" s="70" customFormat="1" ht="36.75" customHeight="1">
      <c r="A329" s="33"/>
      <c r="B329" s="56"/>
      <c r="C329" s="65"/>
      <c r="D329" s="65"/>
      <c r="E329" s="66"/>
      <c r="F329" s="184"/>
      <c r="G329" s="223"/>
      <c r="H329" s="220"/>
      <c r="I329" s="220"/>
      <c r="J329" s="220"/>
      <c r="K329" s="220"/>
      <c r="L329" s="220"/>
      <c r="M329" s="220"/>
      <c r="N329" s="220"/>
    </row>
    <row r="330" spans="1:14" s="70" customFormat="1" ht="25.5">
      <c r="A330" s="28" t="s">
        <v>59</v>
      </c>
      <c r="B330" s="34" t="s">
        <v>519</v>
      </c>
      <c r="C330" s="60"/>
      <c r="D330" s="99"/>
      <c r="E330" s="62"/>
      <c r="F330" s="184"/>
      <c r="G330" s="223"/>
      <c r="H330" s="220"/>
      <c r="I330" s="220"/>
      <c r="J330" s="220"/>
      <c r="K330" s="220"/>
      <c r="L330" s="220"/>
      <c r="M330" s="220"/>
      <c r="N330" s="220"/>
    </row>
    <row r="331" spans="1:14" s="68" customFormat="1" ht="12.75">
      <c r="A331" s="33" t="s">
        <v>347</v>
      </c>
      <c r="B331" s="56" t="s">
        <v>520</v>
      </c>
      <c r="C331" s="65" t="s">
        <v>126</v>
      </c>
      <c r="D331" s="53">
        <v>120</v>
      </c>
      <c r="E331" s="215"/>
      <c r="F331" s="184">
        <f>D331*E331</f>
        <v>0</v>
      </c>
      <c r="G331" s="222"/>
      <c r="H331" s="220"/>
      <c r="I331" s="220"/>
      <c r="J331" s="220"/>
      <c r="K331" s="220"/>
      <c r="L331" s="220"/>
      <c r="M331" s="220"/>
      <c r="N331" s="220"/>
    </row>
    <row r="332" spans="1:7" s="220" customFormat="1" ht="12.75">
      <c r="A332" s="33"/>
      <c r="B332" s="56"/>
      <c r="C332" s="65"/>
      <c r="D332" s="65"/>
      <c r="E332" s="66"/>
      <c r="F332" s="184"/>
      <c r="G332" s="187"/>
    </row>
    <row r="333" spans="1:7" s="220" customFormat="1" ht="12.75" customHeight="1">
      <c r="A333" s="417" t="s">
        <v>60</v>
      </c>
      <c r="B333" s="414" t="s">
        <v>521</v>
      </c>
      <c r="C333" s="411" t="s">
        <v>63</v>
      </c>
      <c r="D333" s="410">
        <v>2</v>
      </c>
      <c r="E333" s="412"/>
      <c r="F333" s="413">
        <f>D333*E333</f>
        <v>0</v>
      </c>
      <c r="G333" s="187"/>
    </row>
    <row r="334" spans="1:6" s="220" customFormat="1" ht="12.75">
      <c r="A334" s="417"/>
      <c r="B334" s="414"/>
      <c r="C334" s="411"/>
      <c r="D334" s="410"/>
      <c r="E334" s="412"/>
      <c r="F334" s="413"/>
    </row>
    <row r="335" spans="1:6" s="220" customFormat="1" ht="12.75">
      <c r="A335" s="33"/>
      <c r="B335" s="34"/>
      <c r="C335" s="70"/>
      <c r="D335" s="70"/>
      <c r="E335" s="70"/>
      <c r="F335" s="70"/>
    </row>
    <row r="336" spans="1:14" s="180" customFormat="1" ht="12.75" customHeight="1">
      <c r="A336" s="417" t="s">
        <v>62</v>
      </c>
      <c r="B336" s="414" t="s">
        <v>522</v>
      </c>
      <c r="C336" s="415"/>
      <c r="D336" s="225"/>
      <c r="E336" s="31"/>
      <c r="F336" s="184"/>
      <c r="H336" s="220"/>
      <c r="I336" s="220"/>
      <c r="J336" s="220"/>
      <c r="K336" s="220"/>
      <c r="L336" s="220"/>
      <c r="M336" s="220"/>
      <c r="N336" s="220"/>
    </row>
    <row r="337" spans="1:6" s="220" customFormat="1" ht="12.75">
      <c r="A337" s="408"/>
      <c r="B337" s="414"/>
      <c r="C337" s="415"/>
      <c r="D337" s="225"/>
      <c r="E337" s="31"/>
      <c r="F337" s="184"/>
    </row>
    <row r="338" spans="1:6" s="220" customFormat="1" ht="12.75">
      <c r="A338" s="33"/>
      <c r="B338" s="34" t="s">
        <v>381</v>
      </c>
      <c r="C338" s="30" t="s">
        <v>63</v>
      </c>
      <c r="D338" s="225">
        <v>10</v>
      </c>
      <c r="E338" s="31"/>
      <c r="F338" s="184">
        <f>D338*E338</f>
        <v>0</v>
      </c>
    </row>
    <row r="339" spans="1:6" s="220" customFormat="1" ht="12.75">
      <c r="A339" s="33"/>
      <c r="B339" s="56"/>
      <c r="C339" s="65"/>
      <c r="D339" s="65"/>
      <c r="E339" s="66"/>
      <c r="F339" s="184"/>
    </row>
    <row r="340" spans="1:44" s="220" customFormat="1" ht="51">
      <c r="A340" s="8" t="s">
        <v>64</v>
      </c>
      <c r="B340" s="34" t="s">
        <v>523</v>
      </c>
      <c r="C340" s="30" t="s">
        <v>6</v>
      </c>
      <c r="D340" s="53">
        <v>1</v>
      </c>
      <c r="E340" s="31"/>
      <c r="F340" s="184">
        <f>D340*E340</f>
        <v>0</v>
      </c>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row>
    <row r="341" spans="1:114" s="226" customFormat="1" ht="12.75">
      <c r="A341" s="8"/>
      <c r="B341" s="34"/>
      <c r="C341" s="30"/>
      <c r="D341" s="53"/>
      <c r="E341" s="31"/>
      <c r="F341" s="184"/>
      <c r="G341" s="220"/>
      <c r="H341" s="220"/>
      <c r="I341" s="220"/>
      <c r="J341" s="220"/>
      <c r="K341" s="220"/>
      <c r="L341" s="220"/>
      <c r="M341" s="220"/>
      <c r="N341" s="220"/>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20"/>
      <c r="AT341" s="220"/>
      <c r="AU341" s="220"/>
      <c r="AV341" s="220"/>
      <c r="AW341" s="220"/>
      <c r="AX341" s="220"/>
      <c r="AY341" s="220"/>
      <c r="AZ341" s="220"/>
      <c r="BA341" s="220"/>
      <c r="BB341" s="220"/>
      <c r="BC341" s="220"/>
      <c r="BD341" s="220"/>
      <c r="BE341" s="220"/>
      <c r="BF341" s="220"/>
      <c r="BG341" s="220"/>
      <c r="BH341" s="220"/>
      <c r="BI341" s="220"/>
      <c r="BJ341" s="220"/>
      <c r="BK341" s="220"/>
      <c r="BL341" s="220"/>
      <c r="BM341" s="220"/>
      <c r="BN341" s="220"/>
      <c r="BO341" s="220"/>
      <c r="BP341" s="220"/>
      <c r="BQ341" s="220"/>
      <c r="BR341" s="220"/>
      <c r="BS341" s="220"/>
      <c r="BT341" s="220"/>
      <c r="BU341" s="220"/>
      <c r="BV341" s="220"/>
      <c r="BW341" s="220"/>
      <c r="BX341" s="220"/>
      <c r="BY341" s="220"/>
      <c r="BZ341" s="220"/>
      <c r="CA341" s="220"/>
      <c r="CB341" s="220"/>
      <c r="CC341" s="220"/>
      <c r="CD341" s="220"/>
      <c r="CE341" s="220"/>
      <c r="CF341" s="220"/>
      <c r="CG341" s="220"/>
      <c r="CH341" s="220"/>
      <c r="CI341" s="220"/>
      <c r="CJ341" s="220"/>
      <c r="CK341" s="220"/>
      <c r="CL341" s="220"/>
      <c r="CM341" s="220"/>
      <c r="CN341" s="220"/>
      <c r="CO341" s="220"/>
      <c r="CP341" s="220"/>
      <c r="CQ341" s="220"/>
      <c r="CR341" s="220"/>
      <c r="CS341" s="220"/>
      <c r="CT341" s="220"/>
      <c r="CU341" s="220"/>
      <c r="CV341" s="220"/>
      <c r="CW341" s="220"/>
      <c r="CX341" s="220"/>
      <c r="CY341" s="220"/>
      <c r="CZ341" s="220"/>
      <c r="DA341" s="220"/>
      <c r="DB341" s="220"/>
      <c r="DC341" s="220"/>
      <c r="DD341" s="220"/>
      <c r="DE341" s="220"/>
      <c r="DF341" s="220"/>
      <c r="DG341" s="220"/>
      <c r="DH341" s="220"/>
      <c r="DI341" s="220"/>
      <c r="DJ341" s="220"/>
    </row>
    <row r="342" spans="1:114" s="226" customFormat="1" ht="63.75">
      <c r="A342" s="8" t="s">
        <v>66</v>
      </c>
      <c r="B342" s="34" t="s">
        <v>524</v>
      </c>
      <c r="C342" s="30" t="s">
        <v>6</v>
      </c>
      <c r="D342" s="53">
        <v>1</v>
      </c>
      <c r="E342" s="31"/>
      <c r="F342" s="184">
        <f>D342*E342</f>
        <v>0</v>
      </c>
      <c r="G342" s="220"/>
      <c r="H342" s="220"/>
      <c r="I342" s="220"/>
      <c r="J342" s="220"/>
      <c r="K342" s="220"/>
      <c r="L342" s="220"/>
      <c r="M342" s="220"/>
      <c r="N342" s="220"/>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20"/>
      <c r="AT342" s="220"/>
      <c r="AU342" s="220"/>
      <c r="AV342" s="220"/>
      <c r="AW342" s="220"/>
      <c r="AX342" s="220"/>
      <c r="AY342" s="220"/>
      <c r="AZ342" s="220"/>
      <c r="BA342" s="220"/>
      <c r="BB342" s="220"/>
      <c r="BC342" s="220"/>
      <c r="BD342" s="220"/>
      <c r="BE342" s="220"/>
      <c r="BF342" s="220"/>
      <c r="BG342" s="220"/>
      <c r="BH342" s="220"/>
      <c r="BI342" s="220"/>
      <c r="BJ342" s="220"/>
      <c r="BK342" s="220"/>
      <c r="BL342" s="220"/>
      <c r="BM342" s="220"/>
      <c r="BN342" s="220"/>
      <c r="BO342" s="220"/>
      <c r="BP342" s="220"/>
      <c r="BQ342" s="220"/>
      <c r="BR342" s="220"/>
      <c r="BS342" s="220"/>
      <c r="BT342" s="220"/>
      <c r="BU342" s="220"/>
      <c r="BV342" s="220"/>
      <c r="BW342" s="220"/>
      <c r="BX342" s="220"/>
      <c r="BY342" s="220"/>
      <c r="BZ342" s="220"/>
      <c r="CA342" s="220"/>
      <c r="CB342" s="220"/>
      <c r="CC342" s="220"/>
      <c r="CD342" s="220"/>
      <c r="CE342" s="220"/>
      <c r="CF342" s="220"/>
      <c r="CG342" s="220"/>
      <c r="CH342" s="220"/>
      <c r="CI342" s="220"/>
      <c r="CJ342" s="220"/>
      <c r="CK342" s="220"/>
      <c r="CL342" s="220"/>
      <c r="CM342" s="220"/>
      <c r="CN342" s="220"/>
      <c r="CO342" s="220"/>
      <c r="CP342" s="220"/>
      <c r="CQ342" s="220"/>
      <c r="CR342" s="220"/>
      <c r="CS342" s="220"/>
      <c r="CT342" s="220"/>
      <c r="CU342" s="220"/>
      <c r="CV342" s="220"/>
      <c r="CW342" s="220"/>
      <c r="CX342" s="220"/>
      <c r="CY342" s="220"/>
      <c r="CZ342" s="220"/>
      <c r="DA342" s="220"/>
      <c r="DB342" s="220"/>
      <c r="DC342" s="220"/>
      <c r="DD342" s="220"/>
      <c r="DE342" s="220"/>
      <c r="DF342" s="220"/>
      <c r="DG342" s="220"/>
      <c r="DH342" s="220"/>
      <c r="DI342" s="220"/>
      <c r="DJ342" s="220"/>
    </row>
    <row r="343" spans="1:114" s="227" customFormat="1" ht="12.75">
      <c r="A343" s="8"/>
      <c r="B343" s="34"/>
      <c r="C343" s="30"/>
      <c r="D343" s="53"/>
      <c r="E343" s="31"/>
      <c r="F343" s="184"/>
      <c r="G343" s="220"/>
      <c r="H343" s="220"/>
      <c r="I343" s="220"/>
      <c r="J343" s="220"/>
      <c r="K343" s="220"/>
      <c r="L343" s="220"/>
      <c r="M343" s="220"/>
      <c r="N343" s="220"/>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20"/>
      <c r="AT343" s="220"/>
      <c r="AU343" s="220"/>
      <c r="AV343" s="220"/>
      <c r="AW343" s="220"/>
      <c r="AX343" s="220"/>
      <c r="AY343" s="220"/>
      <c r="AZ343" s="220"/>
      <c r="BA343" s="220"/>
      <c r="BB343" s="220"/>
      <c r="BC343" s="220"/>
      <c r="BD343" s="220"/>
      <c r="BE343" s="220"/>
      <c r="BF343" s="220"/>
      <c r="BG343" s="220"/>
      <c r="BH343" s="220"/>
      <c r="BI343" s="220"/>
      <c r="BJ343" s="220"/>
      <c r="BK343" s="220"/>
      <c r="BL343" s="220"/>
      <c r="BM343" s="220"/>
      <c r="BN343" s="220"/>
      <c r="BO343" s="220"/>
      <c r="BP343" s="220"/>
      <c r="BQ343" s="220"/>
      <c r="BR343" s="220"/>
      <c r="BS343" s="220"/>
      <c r="BT343" s="220"/>
      <c r="BU343" s="220"/>
      <c r="BV343" s="220"/>
      <c r="BW343" s="220"/>
      <c r="BX343" s="220"/>
      <c r="BY343" s="220"/>
      <c r="BZ343" s="220"/>
      <c r="CA343" s="220"/>
      <c r="CB343" s="220"/>
      <c r="CC343" s="220"/>
      <c r="CD343" s="220"/>
      <c r="CE343" s="220"/>
      <c r="CF343" s="220"/>
      <c r="CG343" s="220"/>
      <c r="CH343" s="220"/>
      <c r="CI343" s="220"/>
      <c r="CJ343" s="220"/>
      <c r="CK343" s="220"/>
      <c r="CL343" s="220"/>
      <c r="CM343" s="220"/>
      <c r="CN343" s="220"/>
      <c r="CO343" s="220"/>
      <c r="CP343" s="220"/>
      <c r="CQ343" s="220"/>
      <c r="CR343" s="220"/>
      <c r="CS343" s="220"/>
      <c r="CT343" s="220"/>
      <c r="CU343" s="220"/>
      <c r="CV343" s="220"/>
      <c r="CW343" s="220"/>
      <c r="CX343" s="220"/>
      <c r="CY343" s="220"/>
      <c r="CZ343" s="220"/>
      <c r="DA343" s="220"/>
      <c r="DB343" s="220"/>
      <c r="DC343" s="220"/>
      <c r="DD343" s="220"/>
      <c r="DE343" s="220"/>
      <c r="DF343" s="220"/>
      <c r="DG343" s="220"/>
      <c r="DH343" s="220"/>
      <c r="DI343" s="220"/>
      <c r="DJ343" s="220"/>
    </row>
    <row r="344" spans="1:114" s="227" customFormat="1" ht="12.75">
      <c r="A344" s="33" t="s">
        <v>68</v>
      </c>
      <c r="B344" s="34" t="s">
        <v>525</v>
      </c>
      <c r="C344" s="30" t="s">
        <v>6</v>
      </c>
      <c r="D344" s="53">
        <v>1</v>
      </c>
      <c r="E344" s="31"/>
      <c r="F344" s="184">
        <f>D344*E344</f>
        <v>0</v>
      </c>
      <c r="G344" s="220"/>
      <c r="H344" s="220"/>
      <c r="I344" s="220"/>
      <c r="J344" s="220"/>
      <c r="K344" s="220"/>
      <c r="L344" s="220"/>
      <c r="M344" s="220"/>
      <c r="N344" s="220"/>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20"/>
      <c r="AT344" s="220"/>
      <c r="AU344" s="220"/>
      <c r="AV344" s="220"/>
      <c r="AW344" s="220"/>
      <c r="AX344" s="220"/>
      <c r="AY344" s="220"/>
      <c r="AZ344" s="220"/>
      <c r="BA344" s="220"/>
      <c r="BB344" s="220"/>
      <c r="BC344" s="220"/>
      <c r="BD344" s="220"/>
      <c r="BE344" s="220"/>
      <c r="BF344" s="220"/>
      <c r="BG344" s="220"/>
      <c r="BH344" s="220"/>
      <c r="BI344" s="220"/>
      <c r="BJ344" s="220"/>
      <c r="BK344" s="220"/>
      <c r="BL344" s="220"/>
      <c r="BM344" s="220"/>
      <c r="BN344" s="220"/>
      <c r="BO344" s="220"/>
      <c r="BP344" s="220"/>
      <c r="BQ344" s="220"/>
      <c r="BR344" s="220"/>
      <c r="BS344" s="220"/>
      <c r="BT344" s="220"/>
      <c r="BU344" s="220"/>
      <c r="BV344" s="220"/>
      <c r="BW344" s="220"/>
      <c r="BX344" s="220"/>
      <c r="BY344" s="220"/>
      <c r="BZ344" s="220"/>
      <c r="CA344" s="220"/>
      <c r="CB344" s="220"/>
      <c r="CC344" s="220"/>
      <c r="CD344" s="220"/>
      <c r="CE344" s="220"/>
      <c r="CF344" s="220"/>
      <c r="CG344" s="220"/>
      <c r="CH344" s="220"/>
      <c r="CI344" s="220"/>
      <c r="CJ344" s="220"/>
      <c r="CK344" s="220"/>
      <c r="CL344" s="220"/>
      <c r="CM344" s="220"/>
      <c r="CN344" s="220"/>
      <c r="CO344" s="220"/>
      <c r="CP344" s="220"/>
      <c r="CQ344" s="220"/>
      <c r="CR344" s="220"/>
      <c r="CS344" s="220"/>
      <c r="CT344" s="220"/>
      <c r="CU344" s="220"/>
      <c r="CV344" s="220"/>
      <c r="CW344" s="220"/>
      <c r="CX344" s="220"/>
      <c r="CY344" s="220"/>
      <c r="CZ344" s="220"/>
      <c r="DA344" s="220"/>
      <c r="DB344" s="220"/>
      <c r="DC344" s="220"/>
      <c r="DD344" s="220"/>
      <c r="DE344" s="220"/>
      <c r="DF344" s="220"/>
      <c r="DG344" s="220"/>
      <c r="DH344" s="220"/>
      <c r="DI344" s="220"/>
      <c r="DJ344" s="220"/>
    </row>
    <row r="345" spans="1:114" s="227" customFormat="1" ht="12.75">
      <c r="A345" s="33"/>
      <c r="B345" s="34"/>
      <c r="C345" s="30"/>
      <c r="D345" s="53"/>
      <c r="E345" s="31"/>
      <c r="F345" s="184"/>
      <c r="G345" s="220"/>
      <c r="H345" s="220"/>
      <c r="I345" s="220"/>
      <c r="J345" s="220"/>
      <c r="K345" s="220"/>
      <c r="L345" s="220"/>
      <c r="M345" s="220"/>
      <c r="N345" s="220"/>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20"/>
      <c r="AT345" s="220"/>
      <c r="AU345" s="220"/>
      <c r="AV345" s="220"/>
      <c r="AW345" s="220"/>
      <c r="AX345" s="220"/>
      <c r="AY345" s="220"/>
      <c r="AZ345" s="220"/>
      <c r="BA345" s="220"/>
      <c r="BB345" s="220"/>
      <c r="BC345" s="220"/>
      <c r="BD345" s="220"/>
      <c r="BE345" s="220"/>
      <c r="BF345" s="220"/>
      <c r="BG345" s="220"/>
      <c r="BH345" s="220"/>
      <c r="BI345" s="220"/>
      <c r="BJ345" s="220"/>
      <c r="BK345" s="220"/>
      <c r="BL345" s="220"/>
      <c r="BM345" s="220"/>
      <c r="BN345" s="220"/>
      <c r="BO345" s="220"/>
      <c r="BP345" s="220"/>
      <c r="BQ345" s="220"/>
      <c r="BR345" s="220"/>
      <c r="BS345" s="220"/>
      <c r="BT345" s="220"/>
      <c r="BU345" s="220"/>
      <c r="BV345" s="220"/>
      <c r="BW345" s="220"/>
      <c r="BX345" s="220"/>
      <c r="BY345" s="220"/>
      <c r="BZ345" s="220"/>
      <c r="CA345" s="220"/>
      <c r="CB345" s="220"/>
      <c r="CC345" s="220"/>
      <c r="CD345" s="220"/>
      <c r="CE345" s="220"/>
      <c r="CF345" s="220"/>
      <c r="CG345" s="220"/>
      <c r="CH345" s="220"/>
      <c r="CI345" s="220"/>
      <c r="CJ345" s="220"/>
      <c r="CK345" s="220"/>
      <c r="CL345" s="220"/>
      <c r="CM345" s="220"/>
      <c r="CN345" s="220"/>
      <c r="CO345" s="220"/>
      <c r="CP345" s="220"/>
      <c r="CQ345" s="220"/>
      <c r="CR345" s="220"/>
      <c r="CS345" s="220"/>
      <c r="CT345" s="220"/>
      <c r="CU345" s="220"/>
      <c r="CV345" s="220"/>
      <c r="CW345" s="220"/>
      <c r="CX345" s="220"/>
      <c r="CY345" s="220"/>
      <c r="CZ345" s="220"/>
      <c r="DA345" s="220"/>
      <c r="DB345" s="220"/>
      <c r="DC345" s="220"/>
      <c r="DD345" s="220"/>
      <c r="DE345" s="220"/>
      <c r="DF345" s="220"/>
      <c r="DG345" s="220"/>
      <c r="DH345" s="220"/>
      <c r="DI345" s="220"/>
      <c r="DJ345" s="220"/>
    </row>
    <row r="346" spans="1:114" s="150" customFormat="1" ht="12.75">
      <c r="A346" s="158" t="s">
        <v>70</v>
      </c>
      <c r="B346" s="168" t="s">
        <v>490</v>
      </c>
      <c r="C346" s="170" t="s">
        <v>6</v>
      </c>
      <c r="D346" s="84">
        <v>1</v>
      </c>
      <c r="E346" s="161"/>
      <c r="F346" s="217">
        <f>D346*E346</f>
        <v>0</v>
      </c>
      <c r="G346" s="187"/>
      <c r="H346" s="187"/>
      <c r="I346" s="187"/>
      <c r="J346" s="187"/>
      <c r="K346" s="187"/>
      <c r="L346" s="187"/>
      <c r="M346" s="187"/>
      <c r="N346" s="187"/>
      <c r="AS346" s="187"/>
      <c r="AT346" s="187"/>
      <c r="AU346" s="187"/>
      <c r="AV346" s="187"/>
      <c r="AW346" s="187"/>
      <c r="AX346" s="187"/>
      <c r="AY346" s="187"/>
      <c r="AZ346" s="187"/>
      <c r="BA346" s="187"/>
      <c r="BB346" s="187"/>
      <c r="BC346" s="187"/>
      <c r="BD346" s="187"/>
      <c r="BE346" s="187"/>
      <c r="BF346" s="187"/>
      <c r="BG346" s="187"/>
      <c r="BH346" s="187"/>
      <c r="BI346" s="187"/>
      <c r="BJ346" s="187"/>
      <c r="BK346" s="187"/>
      <c r="BL346" s="187"/>
      <c r="BM346" s="187"/>
      <c r="BN346" s="187"/>
      <c r="BO346" s="187"/>
      <c r="BP346" s="187"/>
      <c r="BQ346" s="187"/>
      <c r="BR346" s="187"/>
      <c r="BS346" s="187"/>
      <c r="BT346" s="187"/>
      <c r="BU346" s="187"/>
      <c r="BV346" s="187"/>
      <c r="BW346" s="187"/>
      <c r="BX346" s="187"/>
      <c r="BY346" s="187"/>
      <c r="BZ346" s="187"/>
      <c r="CA346" s="187"/>
      <c r="CB346" s="187"/>
      <c r="CC346" s="187"/>
      <c r="CD346" s="187"/>
      <c r="CE346" s="187"/>
      <c r="CF346" s="187"/>
      <c r="CG346" s="187"/>
      <c r="CH346" s="187"/>
      <c r="CI346" s="187"/>
      <c r="CJ346" s="187"/>
      <c r="CK346" s="187"/>
      <c r="CL346" s="187"/>
      <c r="CM346" s="187"/>
      <c r="CN346" s="187"/>
      <c r="CO346" s="187"/>
      <c r="CP346" s="187"/>
      <c r="CQ346" s="187"/>
      <c r="CR346" s="187"/>
      <c r="CS346" s="187"/>
      <c r="CT346" s="187"/>
      <c r="CU346" s="187"/>
      <c r="CV346" s="187"/>
      <c r="CW346" s="187"/>
      <c r="CX346" s="187"/>
      <c r="CY346" s="187"/>
      <c r="CZ346" s="187"/>
      <c r="DA346" s="187"/>
      <c r="DB346" s="187"/>
      <c r="DC346" s="187"/>
      <c r="DD346" s="187"/>
      <c r="DE346" s="187"/>
      <c r="DF346" s="187"/>
      <c r="DG346" s="187"/>
      <c r="DH346" s="187"/>
      <c r="DI346" s="187"/>
      <c r="DJ346" s="187"/>
    </row>
    <row r="347" spans="1:114" s="227" customFormat="1" ht="13.5" thickBot="1">
      <c r="A347" s="57"/>
      <c r="B347" s="67"/>
      <c r="C347" s="65"/>
      <c r="D347" s="65"/>
      <c r="E347" s="66"/>
      <c r="F347" s="184"/>
      <c r="G347" s="220"/>
      <c r="H347" s="220"/>
      <c r="I347" s="220"/>
      <c r="J347" s="220"/>
      <c r="K347" s="220"/>
      <c r="L347" s="220"/>
      <c r="M347" s="220"/>
      <c r="N347" s="220"/>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20"/>
      <c r="AT347" s="220"/>
      <c r="AU347" s="220"/>
      <c r="AV347" s="220"/>
      <c r="AW347" s="220"/>
      <c r="AX347" s="220"/>
      <c r="AY347" s="220"/>
      <c r="AZ347" s="220"/>
      <c r="BA347" s="220"/>
      <c r="BB347" s="220"/>
      <c r="BC347" s="220"/>
      <c r="BD347" s="220"/>
      <c r="BE347" s="220"/>
      <c r="BF347" s="220"/>
      <c r="BG347" s="220"/>
      <c r="BH347" s="220"/>
      <c r="BI347" s="220"/>
      <c r="BJ347" s="220"/>
      <c r="BK347" s="220"/>
      <c r="BL347" s="220"/>
      <c r="BM347" s="220"/>
      <c r="BN347" s="220"/>
      <c r="BO347" s="220"/>
      <c r="BP347" s="220"/>
      <c r="BQ347" s="220"/>
      <c r="BR347" s="220"/>
      <c r="BS347" s="220"/>
      <c r="BT347" s="220"/>
      <c r="BU347" s="220"/>
      <c r="BV347" s="220"/>
      <c r="BW347" s="220"/>
      <c r="BX347" s="220"/>
      <c r="BY347" s="220"/>
      <c r="BZ347" s="220"/>
      <c r="CA347" s="220"/>
      <c r="CB347" s="220"/>
      <c r="CC347" s="220"/>
      <c r="CD347" s="220"/>
      <c r="CE347" s="220"/>
      <c r="CF347" s="220"/>
      <c r="CG347" s="220"/>
      <c r="CH347" s="220"/>
      <c r="CI347" s="220"/>
      <c r="CJ347" s="220"/>
      <c r="CK347" s="220"/>
      <c r="CL347" s="220"/>
      <c r="CM347" s="220"/>
      <c r="CN347" s="220"/>
      <c r="CO347" s="220"/>
      <c r="CP347" s="220"/>
      <c r="CQ347" s="220"/>
      <c r="CR347" s="220"/>
      <c r="CS347" s="220"/>
      <c r="CT347" s="220"/>
      <c r="CU347" s="220"/>
      <c r="CV347" s="220"/>
      <c r="CW347" s="220"/>
      <c r="CX347" s="220"/>
      <c r="CY347" s="220"/>
      <c r="CZ347" s="220"/>
      <c r="DA347" s="220"/>
      <c r="DB347" s="220"/>
      <c r="DC347" s="220"/>
      <c r="DD347" s="220"/>
      <c r="DE347" s="220"/>
      <c r="DF347" s="220"/>
      <c r="DG347" s="220"/>
      <c r="DH347" s="220"/>
      <c r="DI347" s="220"/>
      <c r="DJ347" s="220"/>
    </row>
    <row r="348" spans="1:114" s="227" customFormat="1" ht="13.5" thickBot="1">
      <c r="A348" s="28"/>
      <c r="B348" s="94" t="s">
        <v>391</v>
      </c>
      <c r="C348" s="95"/>
      <c r="D348" s="96"/>
      <c r="E348" s="97"/>
      <c r="F348" s="141">
        <f>SUM(F292:F347)</f>
        <v>0</v>
      </c>
      <c r="G348" s="220"/>
      <c r="H348" s="220"/>
      <c r="I348" s="220"/>
      <c r="J348" s="220"/>
      <c r="K348" s="220"/>
      <c r="L348" s="220"/>
      <c r="M348" s="220"/>
      <c r="N348" s="220"/>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20"/>
      <c r="AT348" s="220"/>
      <c r="AU348" s="220"/>
      <c r="AV348" s="220"/>
      <c r="AW348" s="220"/>
      <c r="AX348" s="220"/>
      <c r="AY348" s="220"/>
      <c r="AZ348" s="220"/>
      <c r="BA348" s="220"/>
      <c r="BB348" s="220"/>
      <c r="BC348" s="220"/>
      <c r="BD348" s="220"/>
      <c r="BE348" s="220"/>
      <c r="BF348" s="220"/>
      <c r="BG348" s="220"/>
      <c r="BH348" s="220"/>
      <c r="BI348" s="220"/>
      <c r="BJ348" s="220"/>
      <c r="BK348" s="220"/>
      <c r="BL348" s="220"/>
      <c r="BM348" s="220"/>
      <c r="BN348" s="220"/>
      <c r="BO348" s="220"/>
      <c r="BP348" s="220"/>
      <c r="BQ348" s="220"/>
      <c r="BR348" s="220"/>
      <c r="BS348" s="220"/>
      <c r="BT348" s="220"/>
      <c r="BU348" s="220"/>
      <c r="BV348" s="220"/>
      <c r="BW348" s="220"/>
      <c r="BX348" s="220"/>
      <c r="BY348" s="220"/>
      <c r="BZ348" s="220"/>
      <c r="CA348" s="220"/>
      <c r="CB348" s="220"/>
      <c r="CC348" s="220"/>
      <c r="CD348" s="220"/>
      <c r="CE348" s="220"/>
      <c r="CF348" s="220"/>
      <c r="CG348" s="220"/>
      <c r="CH348" s="220"/>
      <c r="CI348" s="220"/>
      <c r="CJ348" s="220"/>
      <c r="CK348" s="220"/>
      <c r="CL348" s="220"/>
      <c r="CM348" s="220"/>
      <c r="CN348" s="220"/>
      <c r="CO348" s="220"/>
      <c r="CP348" s="220"/>
      <c r="CQ348" s="220"/>
      <c r="CR348" s="220"/>
      <c r="CS348" s="220"/>
      <c r="CT348" s="220"/>
      <c r="CU348" s="220"/>
      <c r="CV348" s="220"/>
      <c r="CW348" s="220"/>
      <c r="CX348" s="220"/>
      <c r="CY348" s="220"/>
      <c r="CZ348" s="220"/>
      <c r="DA348" s="220"/>
      <c r="DB348" s="220"/>
      <c r="DC348" s="220"/>
      <c r="DD348" s="220"/>
      <c r="DE348" s="220"/>
      <c r="DF348" s="220"/>
      <c r="DG348" s="220"/>
      <c r="DH348" s="220"/>
      <c r="DI348" s="220"/>
      <c r="DJ348" s="220"/>
    </row>
    <row r="349" spans="1:114" s="227" customFormat="1" ht="12.75">
      <c r="A349" s="28"/>
      <c r="B349" s="203"/>
      <c r="C349" s="60"/>
      <c r="D349" s="99"/>
      <c r="E349" s="62"/>
      <c r="F349" s="184"/>
      <c r="G349" s="220"/>
      <c r="H349" s="220"/>
      <c r="I349" s="220"/>
      <c r="J349" s="220"/>
      <c r="K349" s="220"/>
      <c r="L349" s="220"/>
      <c r="M349" s="220"/>
      <c r="N349" s="220"/>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20"/>
      <c r="AT349" s="220"/>
      <c r="AU349" s="220"/>
      <c r="AV349" s="220"/>
      <c r="AW349" s="220"/>
      <c r="AX349" s="220"/>
      <c r="AY349" s="220"/>
      <c r="AZ349" s="220"/>
      <c r="BA349" s="220"/>
      <c r="BB349" s="220"/>
      <c r="BC349" s="220"/>
      <c r="BD349" s="220"/>
      <c r="BE349" s="220"/>
      <c r="BF349" s="220"/>
      <c r="BG349" s="220"/>
      <c r="BH349" s="220"/>
      <c r="BI349" s="220"/>
      <c r="BJ349" s="220"/>
      <c r="BK349" s="220"/>
      <c r="BL349" s="220"/>
      <c r="BM349" s="220"/>
      <c r="BN349" s="220"/>
      <c r="BO349" s="220"/>
      <c r="BP349" s="220"/>
      <c r="BQ349" s="220"/>
      <c r="BR349" s="220"/>
      <c r="BS349" s="220"/>
      <c r="BT349" s="220"/>
      <c r="BU349" s="220"/>
      <c r="BV349" s="220"/>
      <c r="BW349" s="220"/>
      <c r="BX349" s="220"/>
      <c r="BY349" s="220"/>
      <c r="BZ349" s="220"/>
      <c r="CA349" s="220"/>
      <c r="CB349" s="220"/>
      <c r="CC349" s="220"/>
      <c r="CD349" s="220"/>
      <c r="CE349" s="220"/>
      <c r="CF349" s="220"/>
      <c r="CG349" s="220"/>
      <c r="CH349" s="220"/>
      <c r="CI349" s="220"/>
      <c r="CJ349" s="220"/>
      <c r="CK349" s="220"/>
      <c r="CL349" s="220"/>
      <c r="CM349" s="220"/>
      <c r="CN349" s="220"/>
      <c r="CO349" s="220"/>
      <c r="CP349" s="220"/>
      <c r="CQ349" s="220"/>
      <c r="CR349" s="220"/>
      <c r="CS349" s="220"/>
      <c r="CT349" s="220"/>
      <c r="CU349" s="220"/>
      <c r="CV349" s="220"/>
      <c r="CW349" s="220"/>
      <c r="CX349" s="220"/>
      <c r="CY349" s="220"/>
      <c r="CZ349" s="220"/>
      <c r="DA349" s="220"/>
      <c r="DB349" s="220"/>
      <c r="DC349" s="220"/>
      <c r="DD349" s="220"/>
      <c r="DE349" s="220"/>
      <c r="DF349" s="220"/>
      <c r="DG349" s="220"/>
      <c r="DH349" s="220"/>
      <c r="DI349" s="220"/>
      <c r="DJ349" s="220"/>
    </row>
    <row r="350" spans="1:114" s="227" customFormat="1" ht="12.75">
      <c r="A350" s="28"/>
      <c r="B350" s="203"/>
      <c r="C350" s="60"/>
      <c r="D350" s="99"/>
      <c r="E350" s="62"/>
      <c r="F350" s="184"/>
      <c r="G350" s="220"/>
      <c r="H350" s="220"/>
      <c r="I350" s="220"/>
      <c r="J350" s="220"/>
      <c r="K350" s="220"/>
      <c r="L350" s="220"/>
      <c r="M350" s="220"/>
      <c r="N350" s="220"/>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20"/>
      <c r="AT350" s="220"/>
      <c r="AU350" s="220"/>
      <c r="AV350" s="220"/>
      <c r="AW350" s="220"/>
      <c r="AX350" s="220"/>
      <c r="AY350" s="220"/>
      <c r="AZ350" s="220"/>
      <c r="BA350" s="220"/>
      <c r="BB350" s="220"/>
      <c r="BC350" s="220"/>
      <c r="BD350" s="220"/>
      <c r="BE350" s="220"/>
      <c r="BF350" s="220"/>
      <c r="BG350" s="220"/>
      <c r="BH350" s="220"/>
      <c r="BI350" s="220"/>
      <c r="BJ350" s="220"/>
      <c r="BK350" s="220"/>
      <c r="BL350" s="220"/>
      <c r="BM350" s="220"/>
      <c r="BN350" s="220"/>
      <c r="BO350" s="220"/>
      <c r="BP350" s="220"/>
      <c r="BQ350" s="220"/>
      <c r="BR350" s="220"/>
      <c r="BS350" s="220"/>
      <c r="BT350" s="220"/>
      <c r="BU350" s="220"/>
      <c r="BV350" s="220"/>
      <c r="BW350" s="220"/>
      <c r="BX350" s="220"/>
      <c r="BY350" s="220"/>
      <c r="BZ350" s="220"/>
      <c r="CA350" s="220"/>
      <c r="CB350" s="220"/>
      <c r="CC350" s="220"/>
      <c r="CD350" s="220"/>
      <c r="CE350" s="220"/>
      <c r="CF350" s="220"/>
      <c r="CG350" s="220"/>
      <c r="CH350" s="220"/>
      <c r="CI350" s="220"/>
      <c r="CJ350" s="220"/>
      <c r="CK350" s="220"/>
      <c r="CL350" s="220"/>
      <c r="CM350" s="220"/>
      <c r="CN350" s="220"/>
      <c r="CO350" s="220"/>
      <c r="CP350" s="220"/>
      <c r="CQ350" s="220"/>
      <c r="CR350" s="220"/>
      <c r="CS350" s="220"/>
      <c r="CT350" s="220"/>
      <c r="CU350" s="220"/>
      <c r="CV350" s="220"/>
      <c r="CW350" s="220"/>
      <c r="CX350" s="220"/>
      <c r="CY350" s="220"/>
      <c r="CZ350" s="220"/>
      <c r="DA350" s="220"/>
      <c r="DB350" s="220"/>
      <c r="DC350" s="220"/>
      <c r="DD350" s="220"/>
      <c r="DE350" s="220"/>
      <c r="DF350" s="220"/>
      <c r="DG350" s="220"/>
      <c r="DH350" s="220"/>
      <c r="DI350" s="220"/>
      <c r="DJ350" s="220"/>
    </row>
    <row r="351" spans="1:114" s="232" customFormat="1" ht="12.75">
      <c r="A351" s="228" t="s">
        <v>7</v>
      </c>
      <c r="B351" s="229" t="s">
        <v>526</v>
      </c>
      <c r="C351" s="230"/>
      <c r="D351" s="230"/>
      <c r="E351" s="231"/>
      <c r="F351" s="217"/>
      <c r="G351" s="222"/>
      <c r="H351" s="187"/>
      <c r="I351" s="187"/>
      <c r="J351" s="187"/>
      <c r="K351" s="187"/>
      <c r="L351" s="187"/>
      <c r="M351" s="187"/>
      <c r="N351" s="187"/>
      <c r="O351" s="150"/>
      <c r="P351" s="150"/>
      <c r="Q351" s="150"/>
      <c r="R351" s="150"/>
      <c r="S351" s="150"/>
      <c r="T351" s="150"/>
      <c r="U351" s="150"/>
      <c r="V351" s="150"/>
      <c r="W351" s="150"/>
      <c r="X351" s="150"/>
      <c r="Y351" s="150"/>
      <c r="Z351" s="150"/>
      <c r="AA351" s="150"/>
      <c r="AB351" s="150"/>
      <c r="AC351" s="150"/>
      <c r="AD351" s="150"/>
      <c r="AE351" s="150"/>
      <c r="AF351" s="150"/>
      <c r="AG351" s="150"/>
      <c r="AH351" s="150"/>
      <c r="AI351" s="150"/>
      <c r="AJ351" s="150"/>
      <c r="AK351" s="150"/>
      <c r="AL351" s="150"/>
      <c r="AM351" s="150"/>
      <c r="AN351" s="150"/>
      <c r="AO351" s="150"/>
      <c r="AP351" s="150"/>
      <c r="AQ351" s="150"/>
      <c r="AR351" s="150"/>
      <c r="AS351" s="187"/>
      <c r="AT351" s="187"/>
      <c r="AU351" s="187"/>
      <c r="AV351" s="187"/>
      <c r="AW351" s="187"/>
      <c r="AX351" s="187"/>
      <c r="AY351" s="187"/>
      <c r="AZ351" s="187"/>
      <c r="BA351" s="187"/>
      <c r="BB351" s="187"/>
      <c r="BC351" s="187"/>
      <c r="BD351" s="187"/>
      <c r="BE351" s="187"/>
      <c r="BF351" s="187"/>
      <c r="BG351" s="187"/>
      <c r="BH351" s="187"/>
      <c r="BI351" s="187"/>
      <c r="BJ351" s="187"/>
      <c r="BK351" s="187"/>
      <c r="BL351" s="187"/>
      <c r="BM351" s="187"/>
      <c r="BN351" s="187"/>
      <c r="BO351" s="187"/>
      <c r="BP351" s="187"/>
      <c r="BQ351" s="187"/>
      <c r="BR351" s="187"/>
      <c r="BS351" s="187"/>
      <c r="BT351" s="187"/>
      <c r="BU351" s="187"/>
      <c r="BV351" s="187"/>
      <c r="BW351" s="187"/>
      <c r="BX351" s="187"/>
      <c r="BY351" s="187"/>
      <c r="BZ351" s="187"/>
      <c r="CA351" s="187"/>
      <c r="CB351" s="187"/>
      <c r="CC351" s="187"/>
      <c r="CD351" s="187"/>
      <c r="CE351" s="187"/>
      <c r="CF351" s="187"/>
      <c r="CG351" s="187"/>
      <c r="CH351" s="187"/>
      <c r="CI351" s="187"/>
      <c r="CJ351" s="187"/>
      <c r="CK351" s="187"/>
      <c r="CL351" s="187"/>
      <c r="CM351" s="187"/>
      <c r="CN351" s="187"/>
      <c r="CO351" s="187"/>
      <c r="CP351" s="187"/>
      <c r="CQ351" s="187"/>
      <c r="CR351" s="187"/>
      <c r="CS351" s="187"/>
      <c r="CT351" s="187"/>
      <c r="CU351" s="187"/>
      <c r="CV351" s="187"/>
      <c r="CW351" s="187"/>
      <c r="CX351" s="187"/>
      <c r="CY351" s="187"/>
      <c r="CZ351" s="187"/>
      <c r="DA351" s="187"/>
      <c r="DB351" s="187"/>
      <c r="DC351" s="187"/>
      <c r="DD351" s="187"/>
      <c r="DE351" s="187"/>
      <c r="DF351" s="187"/>
      <c r="DG351" s="187"/>
      <c r="DH351" s="187"/>
      <c r="DI351" s="187"/>
      <c r="DJ351" s="187"/>
    </row>
    <row r="352" spans="1:44" s="187" customFormat="1" ht="12.75">
      <c r="A352" s="228"/>
      <c r="B352" s="229"/>
      <c r="C352" s="230"/>
      <c r="D352" s="230"/>
      <c r="E352" s="231"/>
      <c r="F352" s="217"/>
      <c r="G352" s="222"/>
      <c r="O352" s="150"/>
      <c r="P352" s="150"/>
      <c r="Q352" s="150"/>
      <c r="R352" s="150"/>
      <c r="S352" s="150"/>
      <c r="T352" s="150"/>
      <c r="U352" s="150"/>
      <c r="V352" s="150"/>
      <c r="W352" s="150"/>
      <c r="X352" s="150"/>
      <c r="Y352" s="150"/>
      <c r="Z352" s="150"/>
      <c r="AA352" s="150"/>
      <c r="AB352" s="150"/>
      <c r="AC352" s="150"/>
      <c r="AD352" s="150"/>
      <c r="AE352" s="150"/>
      <c r="AF352" s="150"/>
      <c r="AG352" s="150"/>
      <c r="AH352" s="150"/>
      <c r="AI352" s="150"/>
      <c r="AJ352" s="150"/>
      <c r="AK352" s="150"/>
      <c r="AL352" s="150"/>
      <c r="AM352" s="150"/>
      <c r="AN352" s="150"/>
      <c r="AO352" s="150"/>
      <c r="AP352" s="150"/>
      <c r="AQ352" s="150"/>
      <c r="AR352" s="150"/>
    </row>
    <row r="353" spans="1:44" s="187" customFormat="1" ht="25.5">
      <c r="A353" s="158" t="s">
        <v>2</v>
      </c>
      <c r="B353" s="168" t="s">
        <v>527</v>
      </c>
      <c r="C353" s="159"/>
      <c r="D353" s="160"/>
      <c r="E353" s="161"/>
      <c r="F353" s="166"/>
      <c r="G353" s="160"/>
      <c r="O353" s="150"/>
      <c r="P353" s="150"/>
      <c r="Q353" s="150"/>
      <c r="R353" s="150"/>
      <c r="S353" s="150"/>
      <c r="T353" s="150"/>
      <c r="U353" s="150"/>
      <c r="V353" s="150"/>
      <c r="W353" s="150"/>
      <c r="X353" s="150"/>
      <c r="Y353" s="150"/>
      <c r="Z353" s="150"/>
      <c r="AA353" s="150"/>
      <c r="AB353" s="150"/>
      <c r="AC353" s="150"/>
      <c r="AD353" s="150"/>
      <c r="AE353" s="150"/>
      <c r="AF353" s="150"/>
      <c r="AG353" s="150"/>
      <c r="AH353" s="150"/>
      <c r="AI353" s="150"/>
      <c r="AJ353" s="150"/>
      <c r="AK353" s="150"/>
      <c r="AL353" s="150"/>
      <c r="AM353" s="150"/>
      <c r="AN353" s="150"/>
      <c r="AO353" s="150"/>
      <c r="AP353" s="150"/>
      <c r="AQ353" s="150"/>
      <c r="AR353" s="150"/>
    </row>
    <row r="354" spans="1:44" s="187" customFormat="1" ht="14.25">
      <c r="A354" s="158"/>
      <c r="B354" s="168" t="s">
        <v>528</v>
      </c>
      <c r="C354" s="170" t="s">
        <v>126</v>
      </c>
      <c r="D354" s="160">
        <v>22</v>
      </c>
      <c r="E354" s="161"/>
      <c r="F354" s="217">
        <f>D354*E354</f>
        <v>0</v>
      </c>
      <c r="G354" s="160"/>
      <c r="H354" s="150"/>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0"/>
      <c r="AO354" s="150"/>
      <c r="AP354" s="150"/>
      <c r="AQ354" s="150"/>
      <c r="AR354" s="150"/>
    </row>
    <row r="355" spans="1:114" s="232" customFormat="1" ht="14.25">
      <c r="A355" s="164"/>
      <c r="B355" s="168" t="s">
        <v>529</v>
      </c>
      <c r="C355" s="170" t="s">
        <v>126</v>
      </c>
      <c r="D355" s="84">
        <v>22</v>
      </c>
      <c r="E355" s="233"/>
      <c r="F355" s="217">
        <f aca="true" t="shared" si="3" ref="F355:F371">D355*E355</f>
        <v>0</v>
      </c>
      <c r="G355" s="84"/>
      <c r="H355" s="150"/>
      <c r="I355" s="150"/>
      <c r="J355" s="150"/>
      <c r="K355" s="150"/>
      <c r="L355" s="150"/>
      <c r="M355" s="150"/>
      <c r="N355" s="150"/>
      <c r="O355" s="150"/>
      <c r="P355" s="150"/>
      <c r="Q355" s="150"/>
      <c r="R355" s="150"/>
      <c r="S355" s="150"/>
      <c r="T355" s="150"/>
      <c r="U355" s="150"/>
      <c r="V355" s="150"/>
      <c r="W355" s="150"/>
      <c r="X355" s="150"/>
      <c r="Y355" s="150"/>
      <c r="Z355" s="150"/>
      <c r="AA355" s="150"/>
      <c r="AB355" s="150"/>
      <c r="AC355" s="150"/>
      <c r="AD355" s="150"/>
      <c r="AE355" s="150"/>
      <c r="AF355" s="150"/>
      <c r="AG355" s="150"/>
      <c r="AH355" s="150"/>
      <c r="AI355" s="150"/>
      <c r="AJ355" s="150"/>
      <c r="AK355" s="150"/>
      <c r="AL355" s="150"/>
      <c r="AM355" s="150"/>
      <c r="AN355" s="150"/>
      <c r="AO355" s="150"/>
      <c r="AP355" s="150"/>
      <c r="AQ355" s="150"/>
      <c r="AR355" s="150"/>
      <c r="AS355" s="187"/>
      <c r="AT355" s="187"/>
      <c r="AU355" s="187"/>
      <c r="AV355" s="187"/>
      <c r="AW355" s="187"/>
      <c r="AX355" s="187"/>
      <c r="AY355" s="187"/>
      <c r="AZ355" s="187"/>
      <c r="BA355" s="187"/>
      <c r="BB355" s="187"/>
      <c r="BC355" s="187"/>
      <c r="BD355" s="187"/>
      <c r="BE355" s="187"/>
      <c r="BF355" s="187"/>
      <c r="BG355" s="187"/>
      <c r="BH355" s="187"/>
      <c r="BI355" s="187"/>
      <c r="BJ355" s="187"/>
      <c r="BK355" s="187"/>
      <c r="BL355" s="187"/>
      <c r="BM355" s="187"/>
      <c r="BN355" s="187"/>
      <c r="BO355" s="187"/>
      <c r="BP355" s="187"/>
      <c r="BQ355" s="187"/>
      <c r="BR355" s="187"/>
      <c r="BS355" s="187"/>
      <c r="BT355" s="187"/>
      <c r="BU355" s="187"/>
      <c r="BV355" s="187"/>
      <c r="BW355" s="187"/>
      <c r="BX355" s="187"/>
      <c r="BY355" s="187"/>
      <c r="BZ355" s="187"/>
      <c r="CA355" s="187"/>
      <c r="CB355" s="187"/>
      <c r="CC355" s="187"/>
      <c r="CD355" s="187"/>
      <c r="CE355" s="187"/>
      <c r="CF355" s="187"/>
      <c r="CG355" s="187"/>
      <c r="CH355" s="187"/>
      <c r="CI355" s="187"/>
      <c r="CJ355" s="187"/>
      <c r="CK355" s="187"/>
      <c r="CL355" s="187"/>
      <c r="CM355" s="187"/>
      <c r="CN355" s="187"/>
      <c r="CO355" s="187"/>
      <c r="CP355" s="187"/>
      <c r="CQ355" s="187"/>
      <c r="CR355" s="187"/>
      <c r="CS355" s="187"/>
      <c r="CT355" s="187"/>
      <c r="CU355" s="187"/>
      <c r="CV355" s="187"/>
      <c r="CW355" s="187"/>
      <c r="CX355" s="187"/>
      <c r="CY355" s="187"/>
      <c r="CZ355" s="187"/>
      <c r="DA355" s="187"/>
      <c r="DB355" s="187"/>
      <c r="DC355" s="187"/>
      <c r="DD355" s="187"/>
      <c r="DE355" s="187"/>
      <c r="DF355" s="187"/>
      <c r="DG355" s="187"/>
      <c r="DH355" s="187"/>
      <c r="DI355" s="187"/>
      <c r="DJ355" s="187"/>
    </row>
    <row r="356" spans="1:114" s="232" customFormat="1" ht="12.75">
      <c r="A356" s="164"/>
      <c r="B356" s="168"/>
      <c r="C356" s="170"/>
      <c r="D356" s="84"/>
      <c r="E356" s="233"/>
      <c r="F356" s="217"/>
      <c r="G356" s="84"/>
      <c r="H356" s="150"/>
      <c r="I356" s="150"/>
      <c r="J356" s="150"/>
      <c r="K356" s="150"/>
      <c r="L356" s="150"/>
      <c r="M356" s="150"/>
      <c r="N356" s="150"/>
      <c r="O356" s="150"/>
      <c r="P356" s="150"/>
      <c r="Q356" s="150"/>
      <c r="R356" s="150"/>
      <c r="S356" s="150"/>
      <c r="T356" s="150"/>
      <c r="U356" s="150"/>
      <c r="V356" s="150"/>
      <c r="W356" s="150"/>
      <c r="X356" s="150"/>
      <c r="Y356" s="150"/>
      <c r="Z356" s="150"/>
      <c r="AA356" s="150"/>
      <c r="AB356" s="150"/>
      <c r="AC356" s="150"/>
      <c r="AD356" s="150"/>
      <c r="AE356" s="150"/>
      <c r="AF356" s="150"/>
      <c r="AG356" s="150"/>
      <c r="AH356" s="150"/>
      <c r="AI356" s="150"/>
      <c r="AJ356" s="150"/>
      <c r="AK356" s="150"/>
      <c r="AL356" s="150"/>
      <c r="AM356" s="150"/>
      <c r="AN356" s="150"/>
      <c r="AO356" s="150"/>
      <c r="AP356" s="150"/>
      <c r="AQ356" s="150"/>
      <c r="AR356" s="150"/>
      <c r="AS356" s="187"/>
      <c r="AT356" s="187"/>
      <c r="AU356" s="187"/>
      <c r="AV356" s="187"/>
      <c r="AW356" s="187"/>
      <c r="AX356" s="187"/>
      <c r="AY356" s="187"/>
      <c r="AZ356" s="187"/>
      <c r="BA356" s="187"/>
      <c r="BB356" s="187"/>
      <c r="BC356" s="187"/>
      <c r="BD356" s="187"/>
      <c r="BE356" s="187"/>
      <c r="BF356" s="187"/>
      <c r="BG356" s="187"/>
      <c r="BH356" s="187"/>
      <c r="BI356" s="187"/>
      <c r="BJ356" s="187"/>
      <c r="BK356" s="187"/>
      <c r="BL356" s="187"/>
      <c r="BM356" s="187"/>
      <c r="BN356" s="187"/>
      <c r="BO356" s="187"/>
      <c r="BP356" s="187"/>
      <c r="BQ356" s="187"/>
      <c r="BR356" s="187"/>
      <c r="BS356" s="187"/>
      <c r="BT356" s="187"/>
      <c r="BU356" s="187"/>
      <c r="BV356" s="187"/>
      <c r="BW356" s="187"/>
      <c r="BX356" s="187"/>
      <c r="BY356" s="187"/>
      <c r="BZ356" s="187"/>
      <c r="CA356" s="187"/>
      <c r="CB356" s="187"/>
      <c r="CC356" s="187"/>
      <c r="CD356" s="187"/>
      <c r="CE356" s="187"/>
      <c r="CF356" s="187"/>
      <c r="CG356" s="187"/>
      <c r="CH356" s="187"/>
      <c r="CI356" s="187"/>
      <c r="CJ356" s="187"/>
      <c r="CK356" s="187"/>
      <c r="CL356" s="187"/>
      <c r="CM356" s="187"/>
      <c r="CN356" s="187"/>
      <c r="CO356" s="187"/>
      <c r="CP356" s="187"/>
      <c r="CQ356" s="187"/>
      <c r="CR356" s="187"/>
      <c r="CS356" s="187"/>
      <c r="CT356" s="187"/>
      <c r="CU356" s="187"/>
      <c r="CV356" s="187"/>
      <c r="CW356" s="187"/>
      <c r="CX356" s="187"/>
      <c r="CY356" s="187"/>
      <c r="CZ356" s="187"/>
      <c r="DA356" s="187"/>
      <c r="DB356" s="187"/>
      <c r="DC356" s="187"/>
      <c r="DD356" s="187"/>
      <c r="DE356" s="187"/>
      <c r="DF356" s="187"/>
      <c r="DG356" s="187"/>
      <c r="DH356" s="187"/>
      <c r="DI356" s="187"/>
      <c r="DJ356" s="187"/>
    </row>
    <row r="357" spans="1:44" s="187" customFormat="1" ht="25.5">
      <c r="A357" s="158" t="s">
        <v>5</v>
      </c>
      <c r="B357" s="168" t="s">
        <v>530</v>
      </c>
      <c r="C357" s="170" t="s">
        <v>6</v>
      </c>
      <c r="D357" s="84">
        <v>1</v>
      </c>
      <c r="E357" s="233"/>
      <c r="F357" s="217">
        <f t="shared" si="3"/>
        <v>0</v>
      </c>
      <c r="G357" s="84"/>
      <c r="H357" s="150"/>
      <c r="I357" s="150"/>
      <c r="J357" s="150"/>
      <c r="K357" s="150"/>
      <c r="L357" s="150"/>
      <c r="M357" s="150"/>
      <c r="N357" s="150"/>
      <c r="O357" s="150"/>
      <c r="P357" s="150"/>
      <c r="Q357" s="150"/>
      <c r="R357" s="150"/>
      <c r="S357" s="150"/>
      <c r="T357" s="150"/>
      <c r="U357" s="150"/>
      <c r="V357" s="150"/>
      <c r="W357" s="150"/>
      <c r="X357" s="150"/>
      <c r="Y357" s="150"/>
      <c r="Z357" s="150"/>
      <c r="AA357" s="150"/>
      <c r="AB357" s="150"/>
      <c r="AC357" s="150"/>
      <c r="AD357" s="150"/>
      <c r="AE357" s="150"/>
      <c r="AF357" s="150"/>
      <c r="AG357" s="150"/>
      <c r="AH357" s="150"/>
      <c r="AI357" s="150"/>
      <c r="AJ357" s="150"/>
      <c r="AK357" s="150"/>
      <c r="AL357" s="150"/>
      <c r="AM357" s="150"/>
      <c r="AN357" s="150"/>
      <c r="AO357" s="150"/>
      <c r="AP357" s="150"/>
      <c r="AQ357" s="150"/>
      <c r="AR357" s="150"/>
    </row>
    <row r="358" spans="1:114" s="222" customFormat="1" ht="12.75">
      <c r="A358" s="158"/>
      <c r="B358" s="168"/>
      <c r="C358" s="170"/>
      <c r="D358" s="84"/>
      <c r="E358" s="233"/>
      <c r="F358" s="217"/>
      <c r="G358" s="84"/>
      <c r="H358" s="150"/>
      <c r="I358" s="150"/>
      <c r="J358" s="150"/>
      <c r="K358" s="150"/>
      <c r="L358" s="150"/>
      <c r="M358" s="150"/>
      <c r="N358" s="150"/>
      <c r="O358" s="150"/>
      <c r="P358" s="150"/>
      <c r="Q358" s="150"/>
      <c r="R358" s="150"/>
      <c r="S358" s="150"/>
      <c r="T358" s="150"/>
      <c r="U358" s="150"/>
      <c r="V358" s="150"/>
      <c r="W358" s="150"/>
      <c r="X358" s="150"/>
      <c r="Y358" s="150"/>
      <c r="Z358" s="150"/>
      <c r="AA358" s="150"/>
      <c r="AB358" s="150"/>
      <c r="AC358" s="150"/>
      <c r="AD358" s="150"/>
      <c r="AE358" s="150"/>
      <c r="AF358" s="150"/>
      <c r="AG358" s="150"/>
      <c r="AH358" s="150"/>
      <c r="AI358" s="150"/>
      <c r="AJ358" s="150"/>
      <c r="AK358" s="150"/>
      <c r="AL358" s="150"/>
      <c r="AM358" s="150"/>
      <c r="AN358" s="150"/>
      <c r="AO358" s="150"/>
      <c r="AP358" s="150"/>
      <c r="AQ358" s="150"/>
      <c r="AR358" s="150"/>
      <c r="AS358" s="187"/>
      <c r="AT358" s="187"/>
      <c r="AU358" s="187"/>
      <c r="AV358" s="187"/>
      <c r="AW358" s="187"/>
      <c r="AX358" s="187"/>
      <c r="AY358" s="187"/>
      <c r="AZ358" s="187"/>
      <c r="BA358" s="187"/>
      <c r="BB358" s="187"/>
      <c r="BC358" s="187"/>
      <c r="BD358" s="187"/>
      <c r="BE358" s="187"/>
      <c r="BF358" s="187"/>
      <c r="BG358" s="187"/>
      <c r="BH358" s="187"/>
      <c r="BI358" s="187"/>
      <c r="BJ358" s="187"/>
      <c r="BK358" s="187"/>
      <c r="BL358" s="187"/>
      <c r="BM358" s="187"/>
      <c r="BN358" s="187"/>
      <c r="BO358" s="187"/>
      <c r="BP358" s="187"/>
      <c r="BQ358" s="187"/>
      <c r="BR358" s="187"/>
      <c r="BS358" s="187"/>
      <c r="BT358" s="187"/>
      <c r="BU358" s="187"/>
      <c r="BV358" s="187"/>
      <c r="BW358" s="187"/>
      <c r="BX358" s="187"/>
      <c r="BY358" s="187"/>
      <c r="BZ358" s="187"/>
      <c r="CA358" s="187"/>
      <c r="CB358" s="187"/>
      <c r="CC358" s="187"/>
      <c r="CD358" s="187"/>
      <c r="CE358" s="187"/>
      <c r="CF358" s="187"/>
      <c r="CG358" s="187"/>
      <c r="CH358" s="187"/>
      <c r="CI358" s="187"/>
      <c r="CJ358" s="187"/>
      <c r="CK358" s="187"/>
      <c r="CL358" s="187"/>
      <c r="CM358" s="187"/>
      <c r="CN358" s="187"/>
      <c r="CO358" s="187"/>
      <c r="CP358" s="187"/>
      <c r="CQ358" s="187"/>
      <c r="CR358" s="187"/>
      <c r="CS358" s="187"/>
      <c r="CT358" s="187"/>
      <c r="CU358" s="187"/>
      <c r="CV358" s="187"/>
      <c r="CW358" s="187"/>
      <c r="CX358" s="187"/>
      <c r="CY358" s="187"/>
      <c r="CZ358" s="187"/>
      <c r="DA358" s="187"/>
      <c r="DB358" s="187"/>
      <c r="DC358" s="187"/>
      <c r="DD358" s="187"/>
      <c r="DE358" s="187"/>
      <c r="DF358" s="187"/>
      <c r="DG358" s="187"/>
      <c r="DH358" s="187"/>
      <c r="DI358" s="187"/>
      <c r="DJ358" s="187"/>
    </row>
    <row r="359" spans="1:44" s="187" customFormat="1" ht="25.5">
      <c r="A359" s="158" t="s">
        <v>7</v>
      </c>
      <c r="B359" s="168" t="s">
        <v>531</v>
      </c>
      <c r="C359" s="170" t="s">
        <v>6</v>
      </c>
      <c r="D359" s="84">
        <v>1</v>
      </c>
      <c r="E359" s="234"/>
      <c r="F359" s="217">
        <f t="shared" si="3"/>
        <v>0</v>
      </c>
      <c r="G359" s="84"/>
      <c r="H359" s="150"/>
      <c r="I359" s="150"/>
      <c r="J359" s="150"/>
      <c r="K359" s="150"/>
      <c r="L359" s="150"/>
      <c r="M359" s="150"/>
      <c r="N359" s="150"/>
      <c r="O359" s="150"/>
      <c r="P359" s="150"/>
      <c r="Q359" s="150"/>
      <c r="R359" s="150"/>
      <c r="S359" s="150"/>
      <c r="T359" s="150"/>
      <c r="U359" s="150"/>
      <c r="V359" s="150"/>
      <c r="W359" s="150"/>
      <c r="X359" s="150"/>
      <c r="Y359" s="150"/>
      <c r="Z359" s="150"/>
      <c r="AA359" s="150"/>
      <c r="AB359" s="150"/>
      <c r="AC359" s="150"/>
      <c r="AD359" s="150"/>
      <c r="AE359" s="150"/>
      <c r="AF359" s="150"/>
      <c r="AG359" s="150"/>
      <c r="AH359" s="150"/>
      <c r="AI359" s="150"/>
      <c r="AJ359" s="150"/>
      <c r="AK359" s="150"/>
      <c r="AL359" s="150"/>
      <c r="AM359" s="150"/>
      <c r="AN359" s="150"/>
      <c r="AO359" s="150"/>
      <c r="AP359" s="150"/>
      <c r="AQ359" s="150"/>
      <c r="AR359" s="150"/>
    </row>
    <row r="360" spans="1:114" s="232" customFormat="1" ht="12.75">
      <c r="A360" s="164"/>
      <c r="B360" s="168"/>
      <c r="C360" s="170"/>
      <c r="D360" s="84"/>
      <c r="E360" s="233"/>
      <c r="F360" s="217"/>
      <c r="G360" s="84"/>
      <c r="H360" s="150"/>
      <c r="I360" s="150"/>
      <c r="J360" s="150"/>
      <c r="K360" s="150"/>
      <c r="L360" s="150"/>
      <c r="M360" s="150"/>
      <c r="N360" s="150"/>
      <c r="O360" s="150"/>
      <c r="P360" s="150"/>
      <c r="Q360" s="150"/>
      <c r="R360" s="150"/>
      <c r="S360" s="150"/>
      <c r="T360" s="150"/>
      <c r="U360" s="150"/>
      <c r="V360" s="150"/>
      <c r="W360" s="150"/>
      <c r="X360" s="150"/>
      <c r="Y360" s="150"/>
      <c r="Z360" s="150"/>
      <c r="AA360" s="150"/>
      <c r="AB360" s="150"/>
      <c r="AC360" s="150"/>
      <c r="AD360" s="150"/>
      <c r="AE360" s="150"/>
      <c r="AF360" s="150"/>
      <c r="AG360" s="150"/>
      <c r="AH360" s="150"/>
      <c r="AI360" s="150"/>
      <c r="AJ360" s="150"/>
      <c r="AK360" s="150"/>
      <c r="AL360" s="150"/>
      <c r="AM360" s="150"/>
      <c r="AN360" s="150"/>
      <c r="AO360" s="150"/>
      <c r="AP360" s="150"/>
      <c r="AQ360" s="150"/>
      <c r="AR360" s="150"/>
      <c r="AS360" s="187"/>
      <c r="AT360" s="187"/>
      <c r="AU360" s="187"/>
      <c r="AV360" s="187"/>
      <c r="AW360" s="187"/>
      <c r="AX360" s="187"/>
      <c r="AY360" s="187"/>
      <c r="AZ360" s="187"/>
      <c r="BA360" s="187"/>
      <c r="BB360" s="187"/>
      <c r="BC360" s="187"/>
      <c r="BD360" s="187"/>
      <c r="BE360" s="187"/>
      <c r="BF360" s="187"/>
      <c r="BG360" s="187"/>
      <c r="BH360" s="187"/>
      <c r="BI360" s="187"/>
      <c r="BJ360" s="187"/>
      <c r="BK360" s="187"/>
      <c r="BL360" s="187"/>
      <c r="BM360" s="187"/>
      <c r="BN360" s="187"/>
      <c r="BO360" s="187"/>
      <c r="BP360" s="187"/>
      <c r="BQ360" s="187"/>
      <c r="BR360" s="187"/>
      <c r="BS360" s="187"/>
      <c r="BT360" s="187"/>
      <c r="BU360" s="187"/>
      <c r="BV360" s="187"/>
      <c r="BW360" s="187"/>
      <c r="BX360" s="187"/>
      <c r="BY360" s="187"/>
      <c r="BZ360" s="187"/>
      <c r="CA360" s="187"/>
      <c r="CB360" s="187"/>
      <c r="CC360" s="187"/>
      <c r="CD360" s="187"/>
      <c r="CE360" s="187"/>
      <c r="CF360" s="187"/>
      <c r="CG360" s="187"/>
      <c r="CH360" s="187"/>
      <c r="CI360" s="187"/>
      <c r="CJ360" s="187"/>
      <c r="CK360" s="187"/>
      <c r="CL360" s="187"/>
      <c r="CM360" s="187"/>
      <c r="CN360" s="187"/>
      <c r="CO360" s="187"/>
      <c r="CP360" s="187"/>
      <c r="CQ360" s="187"/>
      <c r="CR360" s="187"/>
      <c r="CS360" s="187"/>
      <c r="CT360" s="187"/>
      <c r="CU360" s="187"/>
      <c r="CV360" s="187"/>
      <c r="CW360" s="187"/>
      <c r="CX360" s="187"/>
      <c r="CY360" s="187"/>
      <c r="CZ360" s="187"/>
      <c r="DA360" s="187"/>
      <c r="DB360" s="187"/>
      <c r="DC360" s="187"/>
      <c r="DD360" s="187"/>
      <c r="DE360" s="187"/>
      <c r="DF360" s="187"/>
      <c r="DG360" s="187"/>
      <c r="DH360" s="187"/>
      <c r="DI360" s="187"/>
      <c r="DJ360" s="187"/>
    </row>
    <row r="361" spans="1:114" s="222" customFormat="1" ht="51">
      <c r="A361" s="235" t="s">
        <v>9</v>
      </c>
      <c r="B361" s="168" t="s">
        <v>532</v>
      </c>
      <c r="C361" s="230" t="s">
        <v>126</v>
      </c>
      <c r="D361" s="236">
        <v>34</v>
      </c>
      <c r="E361" s="237"/>
      <c r="F361" s="217">
        <f t="shared" si="3"/>
        <v>0</v>
      </c>
      <c r="G361" s="232"/>
      <c r="H361" s="150"/>
      <c r="I361" s="150"/>
      <c r="J361" s="150"/>
      <c r="K361" s="150"/>
      <c r="L361" s="150"/>
      <c r="M361" s="150"/>
      <c r="N361" s="150"/>
      <c r="O361" s="150"/>
      <c r="P361" s="150"/>
      <c r="Q361" s="150"/>
      <c r="R361" s="150"/>
      <c r="S361" s="150"/>
      <c r="T361" s="150"/>
      <c r="U361" s="150"/>
      <c r="V361" s="150"/>
      <c r="W361" s="150"/>
      <c r="X361" s="150"/>
      <c r="Y361" s="150"/>
      <c r="Z361" s="150"/>
      <c r="AA361" s="150"/>
      <c r="AB361" s="150"/>
      <c r="AC361" s="150"/>
      <c r="AD361" s="150"/>
      <c r="AE361" s="150"/>
      <c r="AF361" s="150"/>
      <c r="AG361" s="150"/>
      <c r="AH361" s="150"/>
      <c r="AI361" s="150"/>
      <c r="AJ361" s="150"/>
      <c r="AK361" s="150"/>
      <c r="AL361" s="150"/>
      <c r="AM361" s="150"/>
      <c r="AN361" s="150"/>
      <c r="AO361" s="150"/>
      <c r="AP361" s="150"/>
      <c r="AQ361" s="150"/>
      <c r="AR361" s="150"/>
      <c r="AS361" s="187"/>
      <c r="AT361" s="187"/>
      <c r="AU361" s="187"/>
      <c r="AV361" s="187"/>
      <c r="AW361" s="187"/>
      <c r="AX361" s="187"/>
      <c r="AY361" s="187"/>
      <c r="AZ361" s="187"/>
      <c r="BA361" s="187"/>
      <c r="BB361" s="187"/>
      <c r="BC361" s="187"/>
      <c r="BD361" s="187"/>
      <c r="BE361" s="187"/>
      <c r="BF361" s="187"/>
      <c r="BG361" s="187"/>
      <c r="BH361" s="187"/>
      <c r="BI361" s="187"/>
      <c r="BJ361" s="187"/>
      <c r="BK361" s="187"/>
      <c r="BL361" s="187"/>
      <c r="BM361" s="187"/>
      <c r="BN361" s="187"/>
      <c r="BO361" s="187"/>
      <c r="BP361" s="187"/>
      <c r="BQ361" s="187"/>
      <c r="BR361" s="187"/>
      <c r="BS361" s="187"/>
      <c r="BT361" s="187"/>
      <c r="BU361" s="187"/>
      <c r="BV361" s="187"/>
      <c r="BW361" s="187"/>
      <c r="BX361" s="187"/>
      <c r="BY361" s="187"/>
      <c r="BZ361" s="187"/>
      <c r="CA361" s="187"/>
      <c r="CB361" s="187"/>
      <c r="CC361" s="187"/>
      <c r="CD361" s="187"/>
      <c r="CE361" s="187"/>
      <c r="CF361" s="187"/>
      <c r="CG361" s="187"/>
      <c r="CH361" s="187"/>
      <c r="CI361" s="187"/>
      <c r="CJ361" s="187"/>
      <c r="CK361" s="187"/>
      <c r="CL361" s="187"/>
      <c r="CM361" s="187"/>
      <c r="CN361" s="187"/>
      <c r="CO361" s="187"/>
      <c r="CP361" s="187"/>
      <c r="CQ361" s="187"/>
      <c r="CR361" s="187"/>
      <c r="CS361" s="187"/>
      <c r="CT361" s="187"/>
      <c r="CU361" s="187"/>
      <c r="CV361" s="187"/>
      <c r="CW361" s="187"/>
      <c r="CX361" s="187"/>
      <c r="CY361" s="187"/>
      <c r="CZ361" s="187"/>
      <c r="DA361" s="187"/>
      <c r="DB361" s="187"/>
      <c r="DC361" s="187"/>
      <c r="DD361" s="187"/>
      <c r="DE361" s="187"/>
      <c r="DF361" s="187"/>
      <c r="DG361" s="187"/>
      <c r="DH361" s="187"/>
      <c r="DI361" s="187"/>
      <c r="DJ361" s="187"/>
    </row>
    <row r="362" spans="1:44" s="187" customFormat="1" ht="12.75">
      <c r="A362" s="169"/>
      <c r="B362" s="238"/>
      <c r="C362" s="82"/>
      <c r="D362" s="239"/>
      <c r="E362" s="76"/>
      <c r="F362" s="217"/>
      <c r="H362" s="150"/>
      <c r="I362" s="150"/>
      <c r="J362" s="150"/>
      <c r="K362" s="150"/>
      <c r="L362" s="150"/>
      <c r="M362" s="150"/>
      <c r="N362" s="150"/>
      <c r="O362" s="150"/>
      <c r="P362" s="150"/>
      <c r="Q362" s="150"/>
      <c r="R362" s="150"/>
      <c r="S362" s="150"/>
      <c r="T362" s="150"/>
      <c r="U362" s="150"/>
      <c r="V362" s="150"/>
      <c r="W362" s="150"/>
      <c r="X362" s="150"/>
      <c r="Y362" s="150"/>
      <c r="Z362" s="150"/>
      <c r="AA362" s="150"/>
      <c r="AB362" s="150"/>
      <c r="AC362" s="150"/>
      <c r="AD362" s="150"/>
      <c r="AE362" s="150"/>
      <c r="AF362" s="150"/>
      <c r="AG362" s="150"/>
      <c r="AH362" s="150"/>
      <c r="AI362" s="150"/>
      <c r="AJ362" s="150"/>
      <c r="AK362" s="150"/>
      <c r="AL362" s="150"/>
      <c r="AM362" s="150"/>
      <c r="AN362" s="150"/>
      <c r="AO362" s="150"/>
      <c r="AP362" s="150"/>
      <c r="AQ362" s="150"/>
      <c r="AR362" s="150"/>
    </row>
    <row r="363" spans="1:44" s="187" customFormat="1" ht="25.5">
      <c r="A363" s="169" t="s">
        <v>11</v>
      </c>
      <c r="B363" s="238" t="s">
        <v>533</v>
      </c>
      <c r="C363" s="82" t="s">
        <v>6</v>
      </c>
      <c r="D363" s="239">
        <v>1</v>
      </c>
      <c r="E363" s="76"/>
      <c r="F363" s="217">
        <f t="shared" si="3"/>
        <v>0</v>
      </c>
      <c r="H363" s="150"/>
      <c r="I363" s="150"/>
      <c r="J363" s="150"/>
      <c r="K363" s="150"/>
      <c r="L363" s="150"/>
      <c r="M363" s="150"/>
      <c r="N363" s="150"/>
      <c r="O363" s="150"/>
      <c r="P363" s="150"/>
      <c r="Q363" s="150"/>
      <c r="R363" s="150"/>
      <c r="S363" s="150"/>
      <c r="T363" s="150"/>
      <c r="U363" s="150"/>
      <c r="V363" s="150"/>
      <c r="W363" s="150"/>
      <c r="X363" s="150"/>
      <c r="Y363" s="150"/>
      <c r="Z363" s="150"/>
      <c r="AA363" s="150"/>
      <c r="AB363" s="150"/>
      <c r="AC363" s="150"/>
      <c r="AD363" s="150"/>
      <c r="AE363" s="150"/>
      <c r="AF363" s="150"/>
      <c r="AG363" s="150"/>
      <c r="AH363" s="150"/>
      <c r="AI363" s="150"/>
      <c r="AJ363" s="150"/>
      <c r="AK363" s="150"/>
      <c r="AL363" s="150"/>
      <c r="AM363" s="150"/>
      <c r="AN363" s="150"/>
      <c r="AO363" s="150"/>
      <c r="AP363" s="150"/>
      <c r="AQ363" s="150"/>
      <c r="AR363" s="150"/>
    </row>
    <row r="364" spans="1:44" s="187" customFormat="1" ht="12.75">
      <c r="A364" s="169"/>
      <c r="B364" s="238"/>
      <c r="C364" s="82"/>
      <c r="D364" s="239"/>
      <c r="E364" s="76"/>
      <c r="F364" s="217"/>
      <c r="H364" s="150"/>
      <c r="I364" s="150"/>
      <c r="J364" s="150"/>
      <c r="K364" s="150"/>
      <c r="L364" s="150"/>
      <c r="M364" s="150"/>
      <c r="N364" s="150"/>
      <c r="O364" s="150"/>
      <c r="P364" s="150"/>
      <c r="Q364" s="150"/>
      <c r="R364" s="150"/>
      <c r="S364" s="150"/>
      <c r="T364" s="150"/>
      <c r="U364" s="150"/>
      <c r="V364" s="150"/>
      <c r="W364" s="150"/>
      <c r="X364" s="150"/>
      <c r="Y364" s="150"/>
      <c r="Z364" s="150"/>
      <c r="AA364" s="150"/>
      <c r="AB364" s="150"/>
      <c r="AC364" s="150"/>
      <c r="AD364" s="150"/>
      <c r="AE364" s="150"/>
      <c r="AF364" s="150"/>
      <c r="AG364" s="150"/>
      <c r="AH364" s="150"/>
      <c r="AI364" s="150"/>
      <c r="AJ364" s="150"/>
      <c r="AK364" s="150"/>
      <c r="AL364" s="150"/>
      <c r="AM364" s="150"/>
      <c r="AN364" s="150"/>
      <c r="AO364" s="150"/>
      <c r="AP364" s="150"/>
      <c r="AQ364" s="150"/>
      <c r="AR364" s="150"/>
    </row>
    <row r="365" spans="1:44" s="187" customFormat="1" ht="38.25">
      <c r="A365" s="235" t="s">
        <v>12</v>
      </c>
      <c r="B365" s="168" t="s">
        <v>534</v>
      </c>
      <c r="C365" s="230" t="s">
        <v>63</v>
      </c>
      <c r="D365" s="240">
        <v>1</v>
      </c>
      <c r="E365" s="233"/>
      <c r="F365" s="217">
        <f t="shared" si="3"/>
        <v>0</v>
      </c>
      <c r="G365" s="232"/>
      <c r="H365" s="150"/>
      <c r="I365" s="150"/>
      <c r="J365" s="150"/>
      <c r="K365" s="150"/>
      <c r="L365" s="150"/>
      <c r="M365" s="150"/>
      <c r="N365" s="150"/>
      <c r="O365" s="150"/>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row>
    <row r="366" spans="1:44" s="187" customFormat="1" ht="12.75">
      <c r="A366" s="235"/>
      <c r="B366" s="168"/>
      <c r="C366" s="230"/>
      <c r="D366" s="240"/>
      <c r="E366" s="233"/>
      <c r="F366" s="217"/>
      <c r="G366" s="232"/>
      <c r="H366" s="150"/>
      <c r="I366" s="150"/>
      <c r="J366" s="150"/>
      <c r="K366" s="150"/>
      <c r="L366" s="150"/>
      <c r="M366" s="150"/>
      <c r="N366" s="150"/>
      <c r="O366" s="150"/>
      <c r="P366" s="150"/>
      <c r="Q366" s="150"/>
      <c r="R366" s="150"/>
      <c r="S366" s="150"/>
      <c r="T366" s="150"/>
      <c r="U366" s="150"/>
      <c r="V366" s="150"/>
      <c r="W366" s="150"/>
      <c r="X366" s="150"/>
      <c r="Y366" s="150"/>
      <c r="Z366" s="150"/>
      <c r="AA366" s="150"/>
      <c r="AB366" s="150"/>
      <c r="AC366" s="150"/>
      <c r="AD366" s="150"/>
      <c r="AE366" s="150"/>
      <c r="AF366" s="150"/>
      <c r="AG366" s="150"/>
      <c r="AH366" s="150"/>
      <c r="AI366" s="150"/>
      <c r="AJ366" s="150"/>
      <c r="AK366" s="150"/>
      <c r="AL366" s="150"/>
      <c r="AM366" s="150"/>
      <c r="AN366" s="150"/>
      <c r="AO366" s="150"/>
      <c r="AP366" s="150"/>
      <c r="AQ366" s="150"/>
      <c r="AR366" s="150"/>
    </row>
    <row r="367" spans="1:44" s="187" customFormat="1" ht="25.5">
      <c r="A367" s="158" t="s">
        <v>14</v>
      </c>
      <c r="B367" s="168" t="s">
        <v>535</v>
      </c>
      <c r="C367" s="170" t="s">
        <v>512</v>
      </c>
      <c r="D367" s="84" t="s">
        <v>512</v>
      </c>
      <c r="E367" s="233"/>
      <c r="F367" s="217"/>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row>
    <row r="368" spans="1:44" s="187" customFormat="1" ht="12.75">
      <c r="A368" s="164" t="s">
        <v>347</v>
      </c>
      <c r="B368" s="241" t="s">
        <v>536</v>
      </c>
      <c r="C368" s="230" t="s">
        <v>126</v>
      </c>
      <c r="D368" s="230">
        <v>45</v>
      </c>
      <c r="E368" s="231"/>
      <c r="F368" s="217">
        <f t="shared" si="3"/>
        <v>0</v>
      </c>
      <c r="G368" s="222"/>
      <c r="H368" s="150"/>
      <c r="I368" s="150"/>
      <c r="J368" s="150"/>
      <c r="K368" s="150"/>
      <c r="L368" s="150"/>
      <c r="M368" s="150"/>
      <c r="N368" s="150"/>
      <c r="O368" s="150"/>
      <c r="P368" s="150"/>
      <c r="Q368" s="150"/>
      <c r="R368" s="150"/>
      <c r="S368" s="150"/>
      <c r="T368" s="150"/>
      <c r="U368" s="150"/>
      <c r="V368" s="150"/>
      <c r="W368" s="150"/>
      <c r="X368" s="150"/>
      <c r="Y368" s="150"/>
      <c r="Z368" s="150"/>
      <c r="AA368" s="150"/>
      <c r="AB368" s="150"/>
      <c r="AC368" s="150"/>
      <c r="AD368" s="150"/>
      <c r="AE368" s="150"/>
      <c r="AF368" s="150"/>
      <c r="AG368" s="150"/>
      <c r="AH368" s="150"/>
      <c r="AI368" s="150"/>
      <c r="AJ368" s="150"/>
      <c r="AK368" s="150"/>
      <c r="AL368" s="150"/>
      <c r="AM368" s="150"/>
      <c r="AN368" s="150"/>
      <c r="AO368" s="150"/>
      <c r="AP368" s="150"/>
      <c r="AQ368" s="150"/>
      <c r="AR368" s="150"/>
    </row>
    <row r="369" spans="1:44" s="187" customFormat="1" ht="12.75">
      <c r="A369" s="169"/>
      <c r="B369" s="238"/>
      <c r="C369" s="82"/>
      <c r="D369" s="239"/>
      <c r="E369" s="76"/>
      <c r="F369" s="217"/>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row>
    <row r="370" spans="1:114" s="244" customFormat="1" ht="25.5">
      <c r="A370" s="158" t="s">
        <v>16</v>
      </c>
      <c r="B370" s="168" t="s">
        <v>516</v>
      </c>
      <c r="C370" s="230" t="s">
        <v>512</v>
      </c>
      <c r="D370" s="240" t="s">
        <v>512</v>
      </c>
      <c r="E370" s="161"/>
      <c r="F370" s="217"/>
      <c r="G370" s="232"/>
      <c r="H370" s="242"/>
      <c r="I370" s="243"/>
      <c r="J370" s="243"/>
      <c r="K370" s="243"/>
      <c r="O370" s="150"/>
      <c r="P370" s="150"/>
      <c r="Q370" s="150"/>
      <c r="R370" s="150"/>
      <c r="S370" s="150"/>
      <c r="T370" s="150"/>
      <c r="U370" s="150"/>
      <c r="V370" s="150"/>
      <c r="W370" s="150"/>
      <c r="X370" s="150"/>
      <c r="Y370" s="150"/>
      <c r="Z370" s="150"/>
      <c r="AA370" s="150"/>
      <c r="AB370" s="150"/>
      <c r="AC370" s="150"/>
      <c r="AD370" s="150"/>
      <c r="AE370" s="150"/>
      <c r="AF370" s="150"/>
      <c r="AG370" s="150"/>
      <c r="AH370" s="150"/>
      <c r="AI370" s="150"/>
      <c r="AJ370" s="150"/>
      <c r="AK370" s="150"/>
      <c r="AL370" s="150"/>
      <c r="AM370" s="150"/>
      <c r="AN370" s="150"/>
      <c r="AO370" s="150"/>
      <c r="AP370" s="150"/>
      <c r="AQ370" s="150"/>
      <c r="AR370" s="150"/>
      <c r="BH370" s="187"/>
      <c r="BI370" s="187"/>
      <c r="BJ370" s="187"/>
      <c r="BK370" s="187"/>
      <c r="BL370" s="187"/>
      <c r="BM370" s="187"/>
      <c r="BN370" s="187"/>
      <c r="BO370" s="187"/>
      <c r="BP370" s="187"/>
      <c r="BQ370" s="187"/>
      <c r="BR370" s="187"/>
      <c r="BS370" s="187"/>
      <c r="BT370" s="187"/>
      <c r="BU370" s="187"/>
      <c r="BV370" s="187"/>
      <c r="BW370" s="187"/>
      <c r="BX370" s="187"/>
      <c r="BY370" s="187"/>
      <c r="BZ370" s="187"/>
      <c r="CA370" s="187"/>
      <c r="CB370" s="187"/>
      <c r="CC370" s="187"/>
      <c r="CD370" s="187"/>
      <c r="CE370" s="187"/>
      <c r="CF370" s="187"/>
      <c r="CG370" s="187"/>
      <c r="CH370" s="187"/>
      <c r="CI370" s="187"/>
      <c r="CJ370" s="187"/>
      <c r="CK370" s="187"/>
      <c r="CL370" s="187"/>
      <c r="CM370" s="187"/>
      <c r="CN370" s="187"/>
      <c r="CO370" s="187"/>
      <c r="CP370" s="187"/>
      <c r="CQ370" s="187"/>
      <c r="CR370" s="187"/>
      <c r="CS370" s="187"/>
      <c r="CT370" s="187"/>
      <c r="CU370" s="187"/>
      <c r="CV370" s="187"/>
      <c r="CW370" s="187"/>
      <c r="CX370" s="187"/>
      <c r="CY370" s="187"/>
      <c r="CZ370" s="187"/>
      <c r="DA370" s="187"/>
      <c r="DB370" s="187"/>
      <c r="DC370" s="187"/>
      <c r="DD370" s="187"/>
      <c r="DE370" s="187"/>
      <c r="DF370" s="187"/>
      <c r="DG370" s="187"/>
      <c r="DH370" s="187"/>
      <c r="DI370" s="187"/>
      <c r="DJ370" s="187"/>
    </row>
    <row r="371" spans="1:8" s="150" customFormat="1" ht="12.75">
      <c r="A371" s="164" t="s">
        <v>347</v>
      </c>
      <c r="B371" s="241" t="s">
        <v>517</v>
      </c>
      <c r="C371" s="230" t="s">
        <v>63</v>
      </c>
      <c r="D371" s="230">
        <v>1</v>
      </c>
      <c r="E371" s="231"/>
      <c r="F371" s="217">
        <f t="shared" si="3"/>
        <v>0</v>
      </c>
      <c r="G371" s="222"/>
      <c r="H371" s="233"/>
    </row>
    <row r="372" spans="1:8" s="150" customFormat="1" ht="13.5" thickBot="1">
      <c r="A372" s="169"/>
      <c r="B372" s="238"/>
      <c r="C372" s="82"/>
      <c r="D372" s="239"/>
      <c r="E372" s="76"/>
      <c r="F372" s="245"/>
      <c r="G372" s="187"/>
      <c r="H372" s="233"/>
    </row>
    <row r="373" spans="1:8" s="150" customFormat="1" ht="13.5" thickBot="1">
      <c r="A373" s="169"/>
      <c r="B373" s="94" t="s">
        <v>391</v>
      </c>
      <c r="C373" s="95"/>
      <c r="D373" s="96"/>
      <c r="E373" s="97"/>
      <c r="F373" s="141">
        <f>SUM(F354:F371)</f>
        <v>0</v>
      </c>
      <c r="G373" s="187"/>
      <c r="H373" s="233"/>
    </row>
    <row r="374" spans="1:8" ht="14.25" customHeight="1">
      <c r="A374" s="28"/>
      <c r="B374" s="203"/>
      <c r="C374" s="60"/>
      <c r="D374" s="99"/>
      <c r="E374" s="62"/>
      <c r="F374" s="184"/>
      <c r="G374" s="220"/>
      <c r="H374" s="31"/>
    </row>
    <row r="375" spans="1:8" ht="14.25" customHeight="1">
      <c r="A375" s="28"/>
      <c r="B375" s="203"/>
      <c r="C375" s="60"/>
      <c r="D375" s="99"/>
      <c r="E375" s="62"/>
      <c r="F375" s="103"/>
      <c r="G375" s="220"/>
      <c r="H375" s="31"/>
    </row>
    <row r="376" spans="1:8" ht="14.25" customHeight="1">
      <c r="A376" s="28"/>
      <c r="B376" s="203"/>
      <c r="C376" s="60"/>
      <c r="D376" s="99"/>
      <c r="E376" s="62"/>
      <c r="F376" s="103"/>
      <c r="G376" s="220"/>
      <c r="H376" s="31"/>
    </row>
    <row r="377" spans="1:8" ht="14.25" customHeight="1">
      <c r="A377" s="28"/>
      <c r="B377" s="203"/>
      <c r="C377" s="60"/>
      <c r="D377" s="99"/>
      <c r="E377" s="62"/>
      <c r="F377" s="103"/>
      <c r="G377" s="220"/>
      <c r="H377" s="31"/>
    </row>
    <row r="378" spans="1:8" ht="14.25" customHeight="1">
      <c r="A378" s="28"/>
      <c r="B378" s="203"/>
      <c r="C378" s="60"/>
      <c r="D378" s="99"/>
      <c r="E378" s="62"/>
      <c r="F378" s="103"/>
      <c r="G378" s="220"/>
      <c r="H378" s="31"/>
    </row>
    <row r="379" spans="1:8" ht="14.25" customHeight="1">
      <c r="A379" s="28"/>
      <c r="B379" s="203"/>
      <c r="C379" s="60"/>
      <c r="D379" s="99"/>
      <c r="E379" s="62"/>
      <c r="F379" s="103"/>
      <c r="G379" s="220"/>
      <c r="H379" s="31"/>
    </row>
    <row r="380" spans="1:8" ht="12.75">
      <c r="A380" s="28"/>
      <c r="B380" s="203"/>
      <c r="C380" s="60"/>
      <c r="D380" s="99"/>
      <c r="E380" s="246"/>
      <c r="F380" s="247"/>
      <c r="G380" s="63"/>
      <c r="H380" s="31"/>
    </row>
    <row r="381" spans="1:8" ht="12.75">
      <c r="A381" s="28"/>
      <c r="B381" s="29"/>
      <c r="C381" s="30"/>
      <c r="D381" s="27"/>
      <c r="E381" s="31"/>
      <c r="F381" s="32"/>
      <c r="G381" s="27"/>
      <c r="H381" s="31"/>
    </row>
    <row r="382" spans="1:44" s="54" customFormat="1" ht="12.75">
      <c r="A382" s="248"/>
      <c r="B382" s="249" t="s">
        <v>537</v>
      </c>
      <c r="C382" s="30"/>
      <c r="D382" s="27"/>
      <c r="E382" s="31"/>
      <c r="F382" s="32"/>
      <c r="G382" s="27"/>
      <c r="H382" s="27"/>
      <c r="I382" s="53"/>
      <c r="J382" s="53"/>
      <c r="K382" s="250"/>
      <c r="L382" s="250"/>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row>
    <row r="383" spans="1:44" s="54" customFormat="1" ht="12.75">
      <c r="A383" s="28"/>
      <c r="B383" s="29"/>
      <c r="C383" s="30"/>
      <c r="D383" s="27"/>
      <c r="E383" s="31"/>
      <c r="F383" s="251"/>
      <c r="G383" s="27"/>
      <c r="H383" s="27"/>
      <c r="I383" s="53"/>
      <c r="J383" s="53"/>
      <c r="K383" s="250"/>
      <c r="L383" s="250"/>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row>
    <row r="384" spans="1:44" s="54" customFormat="1" ht="12.75">
      <c r="A384" s="28" t="s">
        <v>317</v>
      </c>
      <c r="B384" s="29" t="s">
        <v>538</v>
      </c>
      <c r="C384" s="30"/>
      <c r="D384" s="27"/>
      <c r="E384" s="31"/>
      <c r="F384" s="252">
        <f>F119</f>
        <v>0</v>
      </c>
      <c r="G384" s="27"/>
      <c r="H384" s="27"/>
      <c r="I384" s="53"/>
      <c r="J384" s="53"/>
      <c r="K384" s="250"/>
      <c r="L384" s="250"/>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row>
    <row r="385" spans="1:44" s="54" customFormat="1" ht="12.75">
      <c r="A385" s="28"/>
      <c r="B385" s="29"/>
      <c r="C385" s="30"/>
      <c r="D385" s="27"/>
      <c r="E385" s="31"/>
      <c r="F385" s="253"/>
      <c r="G385" s="27"/>
      <c r="H385" s="27"/>
      <c r="I385" s="53"/>
      <c r="J385" s="53"/>
      <c r="K385" s="250"/>
      <c r="L385" s="250"/>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row>
    <row r="386" spans="1:8" ht="29.25" customHeight="1">
      <c r="A386" s="30" t="s">
        <v>394</v>
      </c>
      <c r="B386" s="254" t="s">
        <v>395</v>
      </c>
      <c r="C386" s="30"/>
      <c r="D386" s="27"/>
      <c r="E386" s="31"/>
      <c r="F386" s="253">
        <f>F195</f>
        <v>0</v>
      </c>
      <c r="G386" s="27"/>
      <c r="H386" s="31"/>
    </row>
    <row r="387" spans="1:8" ht="14.25" customHeight="1">
      <c r="A387" s="28"/>
      <c r="B387" s="29"/>
      <c r="C387" s="255"/>
      <c r="D387" s="102"/>
      <c r="E387" s="256"/>
      <c r="F387" s="257"/>
      <c r="G387" s="102"/>
      <c r="H387" s="31"/>
    </row>
    <row r="388" spans="1:8" ht="17.25" customHeight="1">
      <c r="A388" s="28" t="s">
        <v>431</v>
      </c>
      <c r="B388" s="29" t="s">
        <v>432</v>
      </c>
      <c r="C388" s="255"/>
      <c r="D388" s="102"/>
      <c r="E388" s="256"/>
      <c r="F388" s="252">
        <f>F246</f>
        <v>0</v>
      </c>
      <c r="G388" s="102"/>
      <c r="H388" s="24"/>
    </row>
    <row r="389" spans="1:8" ht="14.25" customHeight="1">
      <c r="A389" s="28"/>
      <c r="B389" s="29"/>
      <c r="C389" s="255"/>
      <c r="D389" s="102"/>
      <c r="E389" s="256"/>
      <c r="F389" s="257"/>
      <c r="G389" s="102"/>
      <c r="H389" s="24"/>
    </row>
    <row r="390" spans="1:8" ht="14.25" customHeight="1">
      <c r="A390" s="258" t="s">
        <v>473</v>
      </c>
      <c r="B390" s="29" t="s">
        <v>539</v>
      </c>
      <c r="C390" s="60"/>
      <c r="D390" s="259"/>
      <c r="E390" s="260"/>
      <c r="F390" s="253">
        <f>F288</f>
        <v>0</v>
      </c>
      <c r="G390" s="259"/>
      <c r="H390" s="24"/>
    </row>
    <row r="391" spans="1:8" ht="14.25" customHeight="1">
      <c r="A391" s="28"/>
      <c r="B391" s="29"/>
      <c r="C391" s="60"/>
      <c r="D391" s="259"/>
      <c r="E391" s="260"/>
      <c r="F391" s="253"/>
      <c r="G391" s="259"/>
      <c r="H391" s="24"/>
    </row>
    <row r="392" spans="1:8" ht="14.25" customHeight="1">
      <c r="A392" s="258" t="s">
        <v>491</v>
      </c>
      <c r="B392" s="29" t="s">
        <v>540</v>
      </c>
      <c r="C392" s="30"/>
      <c r="D392" s="27"/>
      <c r="E392" s="31"/>
      <c r="F392" s="253">
        <f>F348</f>
        <v>0</v>
      </c>
      <c r="G392" s="62"/>
      <c r="H392" s="24"/>
    </row>
    <row r="393" spans="1:8" ht="14.25" customHeight="1">
      <c r="A393" s="28"/>
      <c r="B393" s="29"/>
      <c r="C393" s="30"/>
      <c r="D393" s="27"/>
      <c r="E393" s="31"/>
      <c r="F393" s="253"/>
      <c r="G393" s="62"/>
      <c r="H393" s="24"/>
    </row>
    <row r="394" spans="1:8" ht="14.25" customHeight="1">
      <c r="A394" s="28" t="s">
        <v>7</v>
      </c>
      <c r="B394" s="29" t="s">
        <v>541</v>
      </c>
      <c r="C394" s="30"/>
      <c r="D394" s="27"/>
      <c r="E394" s="31"/>
      <c r="F394" s="253">
        <f>F373</f>
        <v>0</v>
      </c>
      <c r="G394" s="62"/>
      <c r="H394" s="24"/>
    </row>
    <row r="395" spans="1:8" ht="12.75">
      <c r="A395" s="28"/>
      <c r="B395" s="29"/>
      <c r="C395" s="30"/>
      <c r="D395" s="27"/>
      <c r="E395" s="31"/>
      <c r="F395" s="261"/>
      <c r="G395" s="62"/>
      <c r="H395" s="31"/>
    </row>
    <row r="396" spans="1:8" ht="12.75">
      <c r="A396" s="28" t="s">
        <v>9</v>
      </c>
      <c r="B396" s="29" t="s">
        <v>542</v>
      </c>
      <c r="C396" s="30"/>
      <c r="D396" s="27"/>
      <c r="E396" s="31"/>
      <c r="F396" s="262" t="s">
        <v>543</v>
      </c>
      <c r="G396" s="27"/>
      <c r="H396" s="24"/>
    </row>
    <row r="397" spans="1:7" s="220" customFormat="1" ht="12.75">
      <c r="A397" s="28"/>
      <c r="B397" s="29"/>
      <c r="C397" s="30"/>
      <c r="D397" s="27"/>
      <c r="E397" s="31"/>
      <c r="F397" s="261"/>
      <c r="G397" s="27"/>
    </row>
    <row r="398" spans="1:7" s="220" customFormat="1" ht="12.75">
      <c r="A398" s="258" t="s">
        <v>11</v>
      </c>
      <c r="B398" s="29" t="s">
        <v>544</v>
      </c>
      <c r="C398" s="30"/>
      <c r="D398" s="27"/>
      <c r="E398" s="31"/>
      <c r="F398" s="262" t="s">
        <v>543</v>
      </c>
      <c r="G398" s="27"/>
    </row>
    <row r="399" spans="1:8" ht="12.75">
      <c r="A399" s="28"/>
      <c r="B399" s="29"/>
      <c r="C399" s="30"/>
      <c r="D399" s="27"/>
      <c r="E399" s="31"/>
      <c r="F399" s="261"/>
      <c r="G399" s="27"/>
      <c r="H399" s="24"/>
    </row>
    <row r="400" spans="1:8" ht="12.75">
      <c r="A400" s="28" t="s">
        <v>12</v>
      </c>
      <c r="B400" s="29" t="s">
        <v>545</v>
      </c>
      <c r="C400" s="263">
        <v>0.03</v>
      </c>
      <c r="D400" s="27"/>
      <c r="E400" s="31">
        <f>SUM(F383:F398)</f>
        <v>0</v>
      </c>
      <c r="F400" s="261">
        <f>E400*0.03</f>
        <v>0</v>
      </c>
      <c r="G400" s="99"/>
      <c r="H400" s="24"/>
    </row>
    <row r="401" spans="1:8" ht="12.75">
      <c r="A401" s="28"/>
      <c r="B401" s="29"/>
      <c r="C401" s="30"/>
      <c r="D401" s="27"/>
      <c r="E401" s="31"/>
      <c r="F401" s="32"/>
      <c r="G401" s="99"/>
      <c r="H401" s="24"/>
    </row>
    <row r="402" spans="1:8" ht="13.5" thickBot="1">
      <c r="A402" s="28"/>
      <c r="B402" s="29"/>
      <c r="C402" s="30"/>
      <c r="D402" s="27"/>
      <c r="E402" s="31"/>
      <c r="F402" s="32"/>
      <c r="G402" s="99"/>
      <c r="H402" s="24"/>
    </row>
    <row r="403" spans="1:8" ht="14.25" thickBot="1" thickTop="1">
      <c r="A403" s="28"/>
      <c r="B403" s="406" t="s">
        <v>617</v>
      </c>
      <c r="C403" s="402"/>
      <c r="D403" s="403"/>
      <c r="E403" s="404"/>
      <c r="F403" s="405">
        <f>SUM(E400:F401)</f>
        <v>0</v>
      </c>
      <c r="G403" s="264"/>
      <c r="H403" s="31"/>
    </row>
    <row r="404" spans="1:8" ht="13.5" thickTop="1">
      <c r="A404" s="28"/>
      <c r="B404" s="265"/>
      <c r="C404" s="60"/>
      <c r="D404" s="266"/>
      <c r="E404" s="62"/>
      <c r="F404" s="103"/>
      <c r="G404" s="266"/>
      <c r="H404" s="31"/>
    </row>
    <row r="405" spans="1:8" ht="12.75">
      <c r="A405" s="28"/>
      <c r="B405" s="29"/>
      <c r="C405" s="30"/>
      <c r="D405" s="27"/>
      <c r="E405" s="31"/>
      <c r="F405" s="32"/>
      <c r="G405" s="27"/>
      <c r="H405" s="31"/>
    </row>
    <row r="406" spans="1:8" ht="12.75">
      <c r="A406" s="24"/>
      <c r="B406" s="151" t="s">
        <v>392</v>
      </c>
      <c r="C406" s="24"/>
      <c r="D406" s="24"/>
      <c r="E406" s="40"/>
      <c r="F406" s="184"/>
      <c r="G406" s="24"/>
      <c r="H406" s="31"/>
    </row>
    <row r="407" spans="1:8" ht="12.75">
      <c r="A407" s="28"/>
      <c r="B407" s="203" t="s">
        <v>470</v>
      </c>
      <c r="C407" s="60"/>
      <c r="D407" s="99"/>
      <c r="E407" s="62"/>
      <c r="F407" s="103"/>
      <c r="G407" s="220"/>
      <c r="H407" s="31"/>
    </row>
    <row r="408" spans="1:8" ht="25.5">
      <c r="A408" s="28"/>
      <c r="B408" s="203" t="s">
        <v>546</v>
      </c>
      <c r="C408" s="60"/>
      <c r="D408" s="99"/>
      <c r="E408" s="62"/>
      <c r="F408" s="103"/>
      <c r="G408" s="220"/>
      <c r="H408" s="31"/>
    </row>
    <row r="409" spans="1:8" ht="38.25">
      <c r="A409" s="24"/>
      <c r="B409" s="102" t="s">
        <v>547</v>
      </c>
      <c r="C409" s="24"/>
      <c r="D409" s="24"/>
      <c r="E409" s="40"/>
      <c r="F409" s="184"/>
      <c r="G409" s="24"/>
      <c r="H409" s="31"/>
    </row>
    <row r="410" spans="1:7" ht="12.75">
      <c r="A410" s="150"/>
      <c r="B410" s="312"/>
      <c r="C410" s="24"/>
      <c r="D410" s="24"/>
      <c r="E410" s="40"/>
      <c r="F410" s="184"/>
      <c r="G410" s="24"/>
    </row>
    <row r="411" spans="1:7" ht="12.75">
      <c r="A411" s="150"/>
      <c r="B411" s="64"/>
      <c r="C411" s="24"/>
      <c r="D411" s="24"/>
      <c r="E411" s="40"/>
      <c r="F411" s="184"/>
      <c r="G411" s="24"/>
    </row>
    <row r="412" spans="1:6" ht="12.75">
      <c r="A412" s="150"/>
      <c r="B412" s="203"/>
      <c r="C412" s="24"/>
      <c r="D412" s="24"/>
      <c r="E412" s="40"/>
      <c r="F412" s="184"/>
    </row>
  </sheetData>
  <sheetProtection/>
  <mergeCells count="23">
    <mergeCell ref="A336:A337"/>
    <mergeCell ref="B336:B337"/>
    <mergeCell ref="C336:C337"/>
    <mergeCell ref="G102:G104"/>
    <mergeCell ref="H102:H104"/>
    <mergeCell ref="G106:G107"/>
    <mergeCell ref="H106:H107"/>
    <mergeCell ref="B252:F252"/>
    <mergeCell ref="A333:A334"/>
    <mergeCell ref="B333:B334"/>
    <mergeCell ref="E333:E334"/>
    <mergeCell ref="F333:F334"/>
    <mergeCell ref="A106:A107"/>
    <mergeCell ref="B106:B107"/>
    <mergeCell ref="C106:C107"/>
    <mergeCell ref="D106:D107"/>
    <mergeCell ref="B4:D4"/>
    <mergeCell ref="A102:A104"/>
    <mergeCell ref="B102:B104"/>
    <mergeCell ref="C102:C104"/>
    <mergeCell ref="D102:D104"/>
    <mergeCell ref="C333:C334"/>
    <mergeCell ref="D333:D334"/>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&amp;L&amp;G&amp;RPonudbeni predračun poslovni prostori K5</oddHeader>
    <oddFooter>&amp;C&amp;A&amp;Rstran &amp;P od &amp;N</oddFooter>
  </headerFooter>
  <rowBreaks count="4" manualBreakCount="4">
    <brk id="247" max="5" man="1"/>
    <brk id="319" max="5" man="1"/>
    <brk id="350" max="5" man="1"/>
    <brk id="381" max="5" man="1"/>
  </rowBreaks>
  <drawing r:id="rId1"/>
  <legacyDrawingHF r:id="rId2"/>
</worksheet>
</file>

<file path=xl/worksheets/sheet4.xml><?xml version="1.0" encoding="utf-8"?>
<worksheet xmlns="http://schemas.openxmlformats.org/spreadsheetml/2006/main" xmlns:r="http://schemas.openxmlformats.org/officeDocument/2006/relationships">
  <sheetPr>
    <tabColor theme="5"/>
  </sheetPr>
  <dimension ref="A1:L148"/>
  <sheetViews>
    <sheetView zoomScalePageLayoutView="0" workbookViewId="0" topLeftCell="A1">
      <pane ySplit="1" topLeftCell="A2" activePane="bottomLeft" state="frozen"/>
      <selection pane="topLeft" activeCell="E26" sqref="E26"/>
      <selection pane="bottomLeft" activeCell="B4" sqref="B4"/>
    </sheetView>
  </sheetViews>
  <sheetFormatPr defaultColWidth="9.140625" defaultRowHeight="12.75"/>
  <cols>
    <col min="1" max="1" width="4.7109375" style="303" customWidth="1"/>
    <col min="2" max="2" width="45.7109375" style="287" customWidth="1"/>
    <col min="3" max="3" width="7.7109375" style="292" customWidth="1"/>
    <col min="4" max="4" width="8.7109375" style="287" customWidth="1"/>
    <col min="5" max="5" width="11.28125" style="287" bestFit="1" customWidth="1"/>
    <col min="6" max="6" width="10.7109375" style="299" bestFit="1" customWidth="1"/>
    <col min="7" max="7" width="22.140625" style="287" customWidth="1"/>
    <col min="8" max="9" width="12.28125" style="287" bestFit="1" customWidth="1"/>
    <col min="10" max="10" width="9.28125" style="287" bestFit="1" customWidth="1"/>
    <col min="11" max="16384" width="9.140625" style="287" customWidth="1"/>
  </cols>
  <sheetData>
    <row r="1" spans="1:10" s="276" customFormat="1" ht="18" customHeight="1" thickBot="1">
      <c r="A1" s="271" t="s">
        <v>115</v>
      </c>
      <c r="B1" s="272" t="s">
        <v>116</v>
      </c>
      <c r="C1" s="271" t="s">
        <v>117</v>
      </c>
      <c r="D1" s="271" t="s">
        <v>118</v>
      </c>
      <c r="E1" s="271" t="s">
        <v>119</v>
      </c>
      <c r="F1" s="273" t="s">
        <v>120</v>
      </c>
      <c r="G1" s="274"/>
      <c r="H1" s="275"/>
      <c r="I1" s="275"/>
      <c r="J1" s="275"/>
    </row>
    <row r="2" spans="1:6" s="279" customFormat="1" ht="15" thickTop="1">
      <c r="A2" s="268"/>
      <c r="B2" s="302"/>
      <c r="C2" s="292"/>
      <c r="D2" s="287"/>
      <c r="E2" s="287"/>
      <c r="F2" s="299"/>
    </row>
    <row r="3" spans="1:6" s="68" customFormat="1" ht="14.25">
      <c r="A3" s="280" t="s">
        <v>121</v>
      </c>
      <c r="B3" s="281" t="s">
        <v>122</v>
      </c>
      <c r="C3" s="371"/>
      <c r="D3" s="278"/>
      <c r="E3" s="279"/>
      <c r="F3" s="328"/>
    </row>
    <row r="4" spans="1:6" s="68" customFormat="1" ht="14.25">
      <c r="A4" s="277"/>
      <c r="B4" s="282"/>
      <c r="C4" s="371"/>
      <c r="D4" s="278"/>
      <c r="E4" s="279"/>
      <c r="F4" s="328"/>
    </row>
    <row r="5" spans="1:6" s="68" customFormat="1" ht="165.75">
      <c r="A5" s="277"/>
      <c r="B5" s="343" t="s">
        <v>123</v>
      </c>
      <c r="C5" s="372"/>
      <c r="D5" s="57"/>
      <c r="F5" s="329"/>
    </row>
    <row r="6" spans="1:6" s="68" customFormat="1" ht="14.25">
      <c r="A6" s="277"/>
      <c r="B6" s="344"/>
      <c r="C6" s="372"/>
      <c r="D6" s="57"/>
      <c r="F6" s="329"/>
    </row>
    <row r="7" spans="1:6" s="68" customFormat="1" ht="51">
      <c r="A7" s="277"/>
      <c r="B7" s="343" t="s">
        <v>124</v>
      </c>
      <c r="C7" s="372"/>
      <c r="D7" s="57"/>
      <c r="F7" s="329"/>
    </row>
    <row r="8" spans="1:10" s="286" customFormat="1" ht="14.25">
      <c r="A8" s="277"/>
      <c r="B8" s="343"/>
      <c r="C8" s="372"/>
      <c r="D8" s="57"/>
      <c r="E8" s="68"/>
      <c r="F8" s="329"/>
      <c r="G8" s="284"/>
      <c r="H8" s="285"/>
      <c r="I8" s="285"/>
      <c r="J8" s="285"/>
    </row>
    <row r="9" spans="1:10" s="286" customFormat="1" ht="38.25">
      <c r="A9" s="268">
        <f>COUNT(#REF!)+1</f>
        <v>1</v>
      </c>
      <c r="B9" s="345" t="s">
        <v>579</v>
      </c>
      <c r="C9" s="270"/>
      <c r="D9" s="230"/>
      <c r="E9" s="68"/>
      <c r="F9" s="26"/>
      <c r="G9" s="284"/>
      <c r="H9" s="285"/>
      <c r="I9" s="285"/>
      <c r="J9" s="285"/>
    </row>
    <row r="10" spans="1:10" s="286" customFormat="1" ht="15">
      <c r="A10" s="289"/>
      <c r="B10" s="346" t="s">
        <v>125</v>
      </c>
      <c r="C10" s="270" t="s">
        <v>126</v>
      </c>
      <c r="D10" s="230">
        <v>158</v>
      </c>
      <c r="E10" s="68"/>
      <c r="F10" s="329">
        <f>D10*E10</f>
        <v>0</v>
      </c>
      <c r="G10" s="284"/>
      <c r="H10" s="285"/>
      <c r="I10" s="285"/>
      <c r="J10" s="285"/>
    </row>
    <row r="11" spans="1:10" s="286" customFormat="1" ht="15">
      <c r="A11" s="289"/>
      <c r="B11" s="347"/>
      <c r="C11" s="291"/>
      <c r="D11" s="65"/>
      <c r="E11" s="68"/>
      <c r="F11" s="26"/>
      <c r="G11" s="284"/>
      <c r="H11" s="285"/>
      <c r="I11" s="285"/>
      <c r="J11" s="285"/>
    </row>
    <row r="12" spans="1:10" s="286" customFormat="1" ht="63.75">
      <c r="A12" s="268">
        <f>COUNT($A$3:A11)+1</f>
        <v>2</v>
      </c>
      <c r="B12" s="346" t="s">
        <v>580</v>
      </c>
      <c r="C12" s="270"/>
      <c r="D12" s="348"/>
      <c r="E12" s="68"/>
      <c r="F12" s="329"/>
      <c r="G12" s="284"/>
      <c r="H12" s="285"/>
      <c r="I12" s="285"/>
      <c r="J12" s="285"/>
    </row>
    <row r="13" spans="1:10" s="286" customFormat="1" ht="15">
      <c r="A13" s="289"/>
      <c r="B13" s="349" t="s">
        <v>273</v>
      </c>
      <c r="C13" s="270"/>
      <c r="D13" s="311"/>
      <c r="E13" s="68"/>
      <c r="F13" s="26"/>
      <c r="G13" s="284"/>
      <c r="H13" s="285"/>
      <c r="I13" s="285"/>
      <c r="J13" s="285"/>
    </row>
    <row r="14" spans="1:10" s="286" customFormat="1" ht="15">
      <c r="A14" s="289"/>
      <c r="B14" s="349" t="s">
        <v>127</v>
      </c>
      <c r="C14" s="270"/>
      <c r="D14" s="311"/>
      <c r="E14" s="68"/>
      <c r="F14" s="26"/>
      <c r="G14" s="284"/>
      <c r="H14" s="285"/>
      <c r="I14" s="285"/>
      <c r="J14" s="285"/>
    </row>
    <row r="15" spans="1:10" s="286" customFormat="1" ht="15">
      <c r="A15" s="289"/>
      <c r="B15" s="349" t="s">
        <v>274</v>
      </c>
      <c r="C15" s="270"/>
      <c r="D15" s="311"/>
      <c r="E15" s="68"/>
      <c r="F15" s="329"/>
      <c r="G15" s="284"/>
      <c r="H15" s="285"/>
      <c r="I15" s="285"/>
      <c r="J15" s="285"/>
    </row>
    <row r="16" spans="1:10" s="286" customFormat="1" ht="15">
      <c r="A16" s="289"/>
      <c r="B16" s="349" t="s">
        <v>128</v>
      </c>
      <c r="C16" s="270"/>
      <c r="D16" s="311"/>
      <c r="E16" s="68"/>
      <c r="F16" s="26"/>
      <c r="G16" s="284"/>
      <c r="H16" s="285"/>
      <c r="I16" s="285"/>
      <c r="J16" s="285"/>
    </row>
    <row r="17" spans="1:10" s="286" customFormat="1" ht="15">
      <c r="A17" s="289"/>
      <c r="B17" s="346" t="s">
        <v>129</v>
      </c>
      <c r="C17" s="270"/>
      <c r="D17" s="230"/>
      <c r="E17" s="68"/>
      <c r="F17" s="329"/>
      <c r="G17" s="284"/>
      <c r="H17" s="285"/>
      <c r="I17" s="285"/>
      <c r="J17" s="285"/>
    </row>
    <row r="18" spans="1:10" s="286" customFormat="1" ht="15">
      <c r="A18" s="289"/>
      <c r="B18" s="350" t="s">
        <v>130</v>
      </c>
      <c r="C18" s="270" t="s">
        <v>126</v>
      </c>
      <c r="D18" s="230">
        <v>158</v>
      </c>
      <c r="E18" s="68"/>
      <c r="F18" s="329">
        <f>D18*E18</f>
        <v>0</v>
      </c>
      <c r="G18" s="284"/>
      <c r="H18" s="285"/>
      <c r="I18" s="285"/>
      <c r="J18" s="285"/>
    </row>
    <row r="19" spans="1:6" ht="15">
      <c r="A19" s="289"/>
      <c r="B19" s="350"/>
      <c r="C19" s="270"/>
      <c r="D19" s="230"/>
      <c r="E19" s="68"/>
      <c r="F19" s="329"/>
    </row>
    <row r="20" spans="1:6" ht="153">
      <c r="A20" s="268">
        <f>COUNT($A$3:A19)+1</f>
        <v>3</v>
      </c>
      <c r="B20" s="56" t="s">
        <v>581</v>
      </c>
      <c r="C20" s="351"/>
      <c r="D20" s="318"/>
      <c r="E20" s="68"/>
      <c r="F20" s="352"/>
    </row>
    <row r="21" spans="1:6" ht="38.25">
      <c r="A21" s="268"/>
      <c r="B21" s="353" t="s">
        <v>131</v>
      </c>
      <c r="C21" s="351"/>
      <c r="D21" s="318"/>
      <c r="E21" s="68"/>
      <c r="F21" s="329"/>
    </row>
    <row r="22" spans="1:6" ht="14.25">
      <c r="A22" s="268"/>
      <c r="B22" s="56" t="s">
        <v>132</v>
      </c>
      <c r="C22" s="351" t="s">
        <v>126</v>
      </c>
      <c r="D22" s="318">
        <v>44</v>
      </c>
      <c r="E22" s="68"/>
      <c r="F22" s="329">
        <f>D22*E22</f>
        <v>0</v>
      </c>
    </row>
    <row r="23" spans="1:6" ht="14.25">
      <c r="A23" s="268"/>
      <c r="B23" s="56"/>
      <c r="C23" s="351"/>
      <c r="D23" s="318"/>
      <c r="E23" s="68"/>
      <c r="F23" s="329"/>
    </row>
    <row r="24" spans="1:6" ht="63.75">
      <c r="A24" s="268">
        <f>COUNT($A$3:A23)+1</f>
        <v>4</v>
      </c>
      <c r="B24" s="56" t="s">
        <v>582</v>
      </c>
      <c r="C24" s="351"/>
      <c r="D24" s="318"/>
      <c r="E24" s="68"/>
      <c r="F24" s="352"/>
    </row>
    <row r="25" spans="1:6" ht="14.25">
      <c r="A25" s="268"/>
      <c r="B25" s="56" t="s">
        <v>273</v>
      </c>
      <c r="C25" s="351"/>
      <c r="D25" s="318"/>
      <c r="E25" s="68"/>
      <c r="F25" s="352"/>
    </row>
    <row r="26" spans="1:6" ht="14.25">
      <c r="A26" s="268"/>
      <c r="B26" s="56" t="s">
        <v>127</v>
      </c>
      <c r="C26" s="351"/>
      <c r="D26" s="318"/>
      <c r="E26" s="68"/>
      <c r="F26" s="352"/>
    </row>
    <row r="27" spans="1:6" ht="14.25">
      <c r="A27" s="268"/>
      <c r="B27" s="56" t="s">
        <v>274</v>
      </c>
      <c r="C27" s="351"/>
      <c r="D27" s="318"/>
      <c r="E27" s="68"/>
      <c r="F27" s="352"/>
    </row>
    <row r="28" spans="1:6" ht="14.25">
      <c r="A28" s="268"/>
      <c r="B28" s="56" t="s">
        <v>128</v>
      </c>
      <c r="C28" s="351"/>
      <c r="D28" s="318"/>
      <c r="E28" s="68"/>
      <c r="F28" s="352"/>
    </row>
    <row r="29" spans="1:6" ht="14.25">
      <c r="A29" s="268"/>
      <c r="B29" s="353" t="s">
        <v>133</v>
      </c>
      <c r="C29" s="351"/>
      <c r="D29" s="318"/>
      <c r="E29" s="68"/>
      <c r="F29" s="352"/>
    </row>
    <row r="30" spans="1:6" ht="14.25">
      <c r="A30" s="268"/>
      <c r="B30" s="56" t="s">
        <v>134</v>
      </c>
      <c r="C30" s="351" t="s">
        <v>126</v>
      </c>
      <c r="D30" s="318">
        <v>44</v>
      </c>
      <c r="E30" s="68"/>
      <c r="F30" s="329">
        <f>D30*E30</f>
        <v>0</v>
      </c>
    </row>
    <row r="31" spans="1:6" ht="14.25">
      <c r="A31" s="268"/>
      <c r="B31" s="56"/>
      <c r="C31" s="351"/>
      <c r="D31" s="318"/>
      <c r="E31" s="68"/>
      <c r="F31" s="329"/>
    </row>
    <row r="32" spans="1:6" ht="102">
      <c r="A32" s="268">
        <f>COUNT($A$3:A31)+1</f>
        <v>5</v>
      </c>
      <c r="B32" s="56" t="s">
        <v>583</v>
      </c>
      <c r="C32" s="351"/>
      <c r="D32" s="318"/>
      <c r="E32" s="68"/>
      <c r="F32" s="352"/>
    </row>
    <row r="33" spans="1:6" ht="38.25">
      <c r="A33" s="268"/>
      <c r="B33" s="353" t="s">
        <v>131</v>
      </c>
      <c r="C33" s="351"/>
      <c r="D33" s="318"/>
      <c r="E33" s="68"/>
      <c r="F33" s="329"/>
    </row>
    <row r="34" spans="1:6" ht="14.25">
      <c r="A34" s="268"/>
      <c r="B34" s="56" t="s">
        <v>135</v>
      </c>
      <c r="C34" s="351" t="s">
        <v>126</v>
      </c>
      <c r="D34" s="318">
        <v>1028</v>
      </c>
      <c r="E34" s="68"/>
      <c r="F34" s="329">
        <f>D34*E34</f>
        <v>0</v>
      </c>
    </row>
    <row r="35" spans="1:6" ht="12" customHeight="1">
      <c r="A35" s="268"/>
      <c r="B35" s="56"/>
      <c r="C35" s="351"/>
      <c r="D35" s="318"/>
      <c r="E35" s="68"/>
      <c r="F35" s="329"/>
    </row>
    <row r="36" spans="1:6" ht="204">
      <c r="A36" s="268">
        <f>COUNT($A$3:A35)+1</f>
        <v>6</v>
      </c>
      <c r="B36" s="56" t="s">
        <v>584</v>
      </c>
      <c r="C36" s="351"/>
      <c r="D36" s="318"/>
      <c r="E36" s="68"/>
      <c r="F36" s="352"/>
    </row>
    <row r="37" spans="1:6" ht="38.25">
      <c r="A37" s="268"/>
      <c r="B37" s="353" t="s">
        <v>131</v>
      </c>
      <c r="C37" s="351"/>
      <c r="D37" s="318"/>
      <c r="E37" s="68"/>
      <c r="F37" s="329"/>
    </row>
    <row r="38" spans="1:6" ht="14.25">
      <c r="A38" s="268"/>
      <c r="B38" s="56" t="s">
        <v>136</v>
      </c>
      <c r="C38" s="351" t="s">
        <v>6</v>
      </c>
      <c r="D38" s="318">
        <v>1</v>
      </c>
      <c r="E38" s="68"/>
      <c r="F38" s="329">
        <f>D38*E38</f>
        <v>0</v>
      </c>
    </row>
    <row r="39" spans="1:6" ht="14.25">
      <c r="A39" s="268"/>
      <c r="B39" s="56" t="s">
        <v>137</v>
      </c>
      <c r="C39" s="351" t="s">
        <v>6</v>
      </c>
      <c r="D39" s="318">
        <v>1</v>
      </c>
      <c r="E39" s="68"/>
      <c r="F39" s="329">
        <f>D39*E39</f>
        <v>0</v>
      </c>
    </row>
    <row r="40" spans="1:6" ht="14.25">
      <c r="A40" s="268"/>
      <c r="B40" s="56"/>
      <c r="C40" s="351"/>
      <c r="D40" s="318"/>
      <c r="E40" s="68"/>
      <c r="F40" s="352"/>
    </row>
    <row r="41" spans="1:6" ht="76.5">
      <c r="A41" s="268">
        <f>COUNT($A$3:A40)+1</f>
        <v>7</v>
      </c>
      <c r="B41" s="56" t="s">
        <v>585</v>
      </c>
      <c r="C41" s="351"/>
      <c r="D41" s="318"/>
      <c r="E41" s="68"/>
      <c r="F41" s="329"/>
    </row>
    <row r="42" spans="1:6" ht="38.25">
      <c r="A42" s="268"/>
      <c r="B42" s="353" t="s">
        <v>131</v>
      </c>
      <c r="C42" s="351"/>
      <c r="D42" s="318"/>
      <c r="E42" s="68"/>
      <c r="F42" s="352"/>
    </row>
    <row r="43" spans="1:6" ht="14.25">
      <c r="A43" s="268"/>
      <c r="B43" s="56" t="s">
        <v>138</v>
      </c>
      <c r="C43" s="351" t="s">
        <v>63</v>
      </c>
      <c r="D43" s="318">
        <v>2</v>
      </c>
      <c r="E43" s="68"/>
      <c r="F43" s="329">
        <f>D43*E43</f>
        <v>0</v>
      </c>
    </row>
    <row r="44" spans="1:6" ht="14.25">
      <c r="A44" s="268"/>
      <c r="B44" s="56"/>
      <c r="C44" s="351"/>
      <c r="D44" s="318"/>
      <c r="E44" s="68"/>
      <c r="F44" s="352"/>
    </row>
    <row r="45" spans="1:6" ht="191.25">
      <c r="A45" s="268">
        <f>COUNT($A$3:A44)+1</f>
        <v>8</v>
      </c>
      <c r="B45" s="56" t="s">
        <v>586</v>
      </c>
      <c r="C45" s="351"/>
      <c r="D45" s="318"/>
      <c r="E45" s="68"/>
      <c r="F45" s="352"/>
    </row>
    <row r="46" spans="1:6" ht="38.25">
      <c r="A46" s="268"/>
      <c r="B46" s="353" t="s">
        <v>131</v>
      </c>
      <c r="C46" s="351"/>
      <c r="D46" s="318"/>
      <c r="E46" s="68"/>
      <c r="F46" s="352"/>
    </row>
    <row r="47" spans="1:6" ht="14.25">
      <c r="A47" s="268"/>
      <c r="B47" s="56" t="s">
        <v>139</v>
      </c>
      <c r="C47" s="351" t="s">
        <v>63</v>
      </c>
      <c r="D47" s="318">
        <v>2</v>
      </c>
      <c r="E47" s="68"/>
      <c r="F47" s="329">
        <f>D47*E47</f>
        <v>0</v>
      </c>
    </row>
    <row r="48" spans="1:6" ht="14.25">
      <c r="A48" s="268"/>
      <c r="B48" s="56"/>
      <c r="C48" s="351"/>
      <c r="D48" s="318"/>
      <c r="E48" s="68"/>
      <c r="F48" s="355"/>
    </row>
    <row r="49" spans="1:6" ht="51">
      <c r="A49" s="268">
        <f>COUNT($A$3:A48)+1</f>
        <v>9</v>
      </c>
      <c r="B49" s="56" t="s">
        <v>140</v>
      </c>
      <c r="C49" s="351"/>
      <c r="D49" s="318"/>
      <c r="E49" s="68"/>
      <c r="F49" s="352"/>
    </row>
    <row r="50" spans="1:6" ht="14.25">
      <c r="A50" s="268"/>
      <c r="B50" s="56" t="s">
        <v>141</v>
      </c>
      <c r="C50" s="351" t="s">
        <v>63</v>
      </c>
      <c r="D50" s="318">
        <v>30</v>
      </c>
      <c r="E50" s="68"/>
      <c r="F50" s="329">
        <f>D50*E50</f>
        <v>0</v>
      </c>
    </row>
    <row r="51" spans="1:6" ht="14.25">
      <c r="A51" s="268"/>
      <c r="B51" s="56"/>
      <c r="C51" s="351"/>
      <c r="D51" s="318"/>
      <c r="E51" s="68"/>
      <c r="F51" s="352"/>
    </row>
    <row r="52" spans="1:6" ht="51">
      <c r="A52" s="268">
        <f>COUNT($A$3:A51)+1</f>
        <v>10</v>
      </c>
      <c r="B52" s="56" t="s">
        <v>142</v>
      </c>
      <c r="C52" s="351"/>
      <c r="D52" s="318"/>
      <c r="E52" s="68"/>
      <c r="F52" s="352"/>
    </row>
    <row r="53" spans="1:6" ht="14.25">
      <c r="A53" s="268"/>
      <c r="B53" s="56" t="s">
        <v>143</v>
      </c>
      <c r="C53" s="351" t="s">
        <v>63</v>
      </c>
      <c r="D53" s="318">
        <v>4</v>
      </c>
      <c r="E53" s="68"/>
      <c r="F53" s="329">
        <f>D53*E53</f>
        <v>0</v>
      </c>
    </row>
    <row r="54" spans="1:6" ht="14.25">
      <c r="A54" s="268"/>
      <c r="B54" s="56"/>
      <c r="C54" s="351"/>
      <c r="D54" s="318"/>
      <c r="E54" s="68"/>
      <c r="F54" s="352"/>
    </row>
    <row r="55" spans="1:6" ht="51">
      <c r="A55" s="268">
        <f>COUNT($A$3:A54)+1</f>
        <v>11</v>
      </c>
      <c r="B55" s="356" t="s">
        <v>587</v>
      </c>
      <c r="C55" s="351"/>
      <c r="D55" s="318"/>
      <c r="E55" s="68"/>
      <c r="F55" s="352"/>
    </row>
    <row r="56" spans="1:6" ht="38.25">
      <c r="A56" s="268"/>
      <c r="B56" s="357" t="s">
        <v>131</v>
      </c>
      <c r="C56" s="351"/>
      <c r="D56" s="318"/>
      <c r="E56" s="68"/>
      <c r="F56" s="352"/>
    </row>
    <row r="57" spans="1:6" ht="14.25">
      <c r="A57" s="268"/>
      <c r="B57" s="56"/>
      <c r="C57" s="351" t="s">
        <v>63</v>
      </c>
      <c r="D57" s="318">
        <v>11</v>
      </c>
      <c r="E57" s="68"/>
      <c r="F57" s="329">
        <f>D57*E57</f>
        <v>0</v>
      </c>
    </row>
    <row r="58" spans="1:6" ht="14.25">
      <c r="A58" s="268"/>
      <c r="B58" s="56"/>
      <c r="C58" s="351"/>
      <c r="D58" s="318"/>
      <c r="E58" s="68"/>
      <c r="F58" s="352"/>
    </row>
    <row r="59" spans="1:6" ht="51">
      <c r="A59" s="268">
        <f>COUNT($A$3:A58)+1</f>
        <v>12</v>
      </c>
      <c r="B59" s="356" t="s">
        <v>588</v>
      </c>
      <c r="C59" s="351"/>
      <c r="D59" s="318"/>
      <c r="E59" s="68"/>
      <c r="F59" s="329"/>
    </row>
    <row r="60" spans="1:6" ht="38.25">
      <c r="A60" s="268"/>
      <c r="B60" s="357" t="s">
        <v>131</v>
      </c>
      <c r="C60" s="351"/>
      <c r="D60" s="318"/>
      <c r="E60" s="68"/>
      <c r="F60" s="352"/>
    </row>
    <row r="61" spans="1:6" ht="14.25">
      <c r="A61" s="268"/>
      <c r="B61" s="358" t="s">
        <v>144</v>
      </c>
      <c r="C61" s="351" t="s">
        <v>63</v>
      </c>
      <c r="D61" s="318">
        <v>1</v>
      </c>
      <c r="E61" s="68"/>
      <c r="F61" s="329">
        <f>D61*E61</f>
        <v>0</v>
      </c>
    </row>
    <row r="62" spans="1:6" ht="14.25">
      <c r="A62" s="268"/>
      <c r="B62" s="358" t="s">
        <v>145</v>
      </c>
      <c r="C62" s="351" t="s">
        <v>63</v>
      </c>
      <c r="D62" s="318">
        <v>1</v>
      </c>
      <c r="E62" s="68"/>
      <c r="F62" s="329">
        <f>D62*E62</f>
        <v>0</v>
      </c>
    </row>
    <row r="63" spans="1:6" s="6" customFormat="1" ht="14.25">
      <c r="A63" s="268"/>
      <c r="B63" s="56"/>
      <c r="C63" s="351"/>
      <c r="D63" s="318"/>
      <c r="E63" s="68"/>
      <c r="F63" s="352"/>
    </row>
    <row r="64" spans="1:6" s="6" customFormat="1" ht="38.25">
      <c r="A64" s="268">
        <f>COUNT($A$3:A63)+1</f>
        <v>13</v>
      </c>
      <c r="B64" s="359" t="s">
        <v>589</v>
      </c>
      <c r="C64" s="360"/>
      <c r="D64" s="360"/>
      <c r="E64" s="68"/>
      <c r="F64" s="329"/>
    </row>
    <row r="65" spans="1:6" s="6" customFormat="1" ht="38.25">
      <c r="A65" s="269"/>
      <c r="B65" s="357" t="s">
        <v>131</v>
      </c>
      <c r="C65" s="360"/>
      <c r="D65" s="360"/>
      <c r="E65" s="68"/>
      <c r="F65" s="26"/>
    </row>
    <row r="66" spans="1:6" ht="15">
      <c r="A66" s="269"/>
      <c r="B66" s="361"/>
      <c r="C66" s="360" t="s">
        <v>63</v>
      </c>
      <c r="D66" s="360">
        <v>15</v>
      </c>
      <c r="E66" s="68"/>
      <c r="F66" s="329">
        <f>D66*E66</f>
        <v>0</v>
      </c>
    </row>
    <row r="67" spans="1:6" ht="14.25">
      <c r="A67" s="268"/>
      <c r="B67" s="56"/>
      <c r="C67" s="351"/>
      <c r="D67" s="318"/>
      <c r="E67" s="68"/>
      <c r="F67" s="352"/>
    </row>
    <row r="68" spans="1:6" ht="89.25">
      <c r="A68" s="268">
        <f>COUNT($A$3:A67)+1</f>
        <v>14</v>
      </c>
      <c r="B68" s="56" t="s">
        <v>590</v>
      </c>
      <c r="C68" s="351"/>
      <c r="D68" s="318"/>
      <c r="E68" s="68"/>
      <c r="F68" s="329"/>
    </row>
    <row r="69" spans="1:6" ht="38.25">
      <c r="A69" s="268"/>
      <c r="B69" s="353" t="s">
        <v>131</v>
      </c>
      <c r="C69" s="351"/>
      <c r="D69" s="318"/>
      <c r="E69" s="68"/>
      <c r="F69" s="352"/>
    </row>
    <row r="70" spans="1:6" ht="14.25">
      <c r="A70" s="268"/>
      <c r="B70" s="56" t="s">
        <v>146</v>
      </c>
      <c r="C70" s="351" t="s">
        <v>591</v>
      </c>
      <c r="D70" s="318">
        <v>235</v>
      </c>
      <c r="E70" s="68"/>
      <c r="F70" s="329">
        <f>D70*E70</f>
        <v>0</v>
      </c>
    </row>
    <row r="71" spans="1:6" ht="14.25">
      <c r="A71" s="268"/>
      <c r="B71" s="56"/>
      <c r="C71" s="351"/>
      <c r="D71" s="318"/>
      <c r="E71" s="68"/>
      <c r="F71" s="352"/>
    </row>
    <row r="72" spans="1:6" ht="76.5">
      <c r="A72" s="268">
        <f>COUNT($A$3:A71)+1</f>
        <v>15</v>
      </c>
      <c r="B72" s="56" t="s">
        <v>592</v>
      </c>
      <c r="C72" s="351"/>
      <c r="D72" s="318"/>
      <c r="E72" s="68"/>
      <c r="F72" s="329"/>
    </row>
    <row r="73" spans="1:6" ht="38.25">
      <c r="A73" s="268"/>
      <c r="B73" s="353" t="s">
        <v>131</v>
      </c>
      <c r="C73" s="351"/>
      <c r="D73" s="318"/>
      <c r="E73" s="68"/>
      <c r="F73" s="352"/>
    </row>
    <row r="74" spans="1:6" ht="14.25">
      <c r="A74" s="268"/>
      <c r="B74" s="56"/>
      <c r="C74" s="351" t="s">
        <v>6</v>
      </c>
      <c r="D74" s="318"/>
      <c r="E74" s="68"/>
      <c r="F74" s="329"/>
    </row>
    <row r="75" spans="1:6" ht="14.25">
      <c r="A75" s="268"/>
      <c r="B75" s="56"/>
      <c r="C75" s="351"/>
      <c r="D75" s="318"/>
      <c r="E75" s="68"/>
      <c r="F75" s="352"/>
    </row>
    <row r="76" spans="1:6" ht="51">
      <c r="A76" s="268">
        <f>COUNT($A$3:A75)+1</f>
        <v>16</v>
      </c>
      <c r="B76" s="56" t="s">
        <v>593</v>
      </c>
      <c r="C76" s="351"/>
      <c r="D76" s="318"/>
      <c r="E76" s="68"/>
      <c r="F76" s="329"/>
    </row>
    <row r="77" spans="1:6" ht="38.25">
      <c r="A77" s="268"/>
      <c r="B77" s="353" t="s">
        <v>131</v>
      </c>
      <c r="C77" s="351"/>
      <c r="D77" s="318"/>
      <c r="E77" s="68"/>
      <c r="F77" s="352"/>
    </row>
    <row r="78" spans="1:6" ht="14.25">
      <c r="A78" s="268"/>
      <c r="B78" s="56"/>
      <c r="C78" s="351" t="s">
        <v>147</v>
      </c>
      <c r="D78" s="318">
        <v>47</v>
      </c>
      <c r="E78" s="68"/>
      <c r="F78" s="329">
        <f>D78*E78</f>
        <v>0</v>
      </c>
    </row>
    <row r="79" spans="1:6" ht="14.25">
      <c r="A79" s="268"/>
      <c r="B79" s="56"/>
      <c r="C79" s="351"/>
      <c r="D79" s="318"/>
      <c r="E79" s="68"/>
      <c r="F79" s="352"/>
    </row>
    <row r="80" spans="1:6" ht="38.25">
      <c r="A80" s="268">
        <f>COUNT($A$3:A79)+1</f>
        <v>17</v>
      </c>
      <c r="B80" s="56" t="s">
        <v>148</v>
      </c>
      <c r="C80" s="291"/>
      <c r="D80" s="25"/>
      <c r="E80" s="68"/>
      <c r="F80" s="329"/>
    </row>
    <row r="81" spans="1:6" ht="14.25">
      <c r="A81" s="268"/>
      <c r="B81" s="56"/>
      <c r="C81" s="351" t="s">
        <v>6</v>
      </c>
      <c r="D81" s="25"/>
      <c r="E81" s="68"/>
      <c r="F81" s="355"/>
    </row>
    <row r="82" spans="1:6" ht="25.5">
      <c r="A82" s="268">
        <f>COUNT($A$3:A81)+1</f>
        <v>18</v>
      </c>
      <c r="B82" s="56" t="s">
        <v>149</v>
      </c>
      <c r="C82" s="351"/>
      <c r="D82" s="25"/>
      <c r="E82" s="68"/>
      <c r="F82" s="329"/>
    </row>
    <row r="83" spans="1:6" ht="14.25">
      <c r="A83" s="268"/>
      <c r="B83" s="56"/>
      <c r="C83" s="351" t="s">
        <v>6</v>
      </c>
      <c r="D83" s="318">
        <v>1</v>
      </c>
      <c r="E83" s="68"/>
      <c r="F83" s="329">
        <f>D83*E83</f>
        <v>0</v>
      </c>
    </row>
    <row r="84" spans="1:6" ht="14.25">
      <c r="A84" s="268"/>
      <c r="B84" s="56"/>
      <c r="C84" s="351"/>
      <c r="D84" s="25"/>
      <c r="E84" s="68"/>
      <c r="F84" s="352"/>
    </row>
    <row r="85" spans="1:6" ht="14.25">
      <c r="A85" s="268">
        <f>COUNT($A$3:A84)+1</f>
        <v>19</v>
      </c>
      <c r="B85" s="56" t="s">
        <v>150</v>
      </c>
      <c r="C85" s="351"/>
      <c r="D85" s="25"/>
      <c r="E85" s="68"/>
      <c r="F85" s="329"/>
    </row>
    <row r="86" spans="1:6" ht="14.25">
      <c r="A86" s="268"/>
      <c r="B86" s="56"/>
      <c r="C86" s="351" t="s">
        <v>6</v>
      </c>
      <c r="D86" s="318">
        <v>1</v>
      </c>
      <c r="E86" s="68"/>
      <c r="F86" s="329">
        <f>D86*E86</f>
        <v>0</v>
      </c>
    </row>
    <row r="87" spans="1:6" ht="14.25">
      <c r="A87" s="268"/>
      <c r="B87" s="56"/>
      <c r="C87" s="351"/>
      <c r="D87" s="318"/>
      <c r="E87" s="68"/>
      <c r="F87" s="329"/>
    </row>
    <row r="88" spans="1:6" ht="25.5">
      <c r="A88" s="268">
        <f>COUNT($A$3:A87)+1</f>
        <v>20</v>
      </c>
      <c r="B88" s="56" t="s">
        <v>151</v>
      </c>
      <c r="C88" s="351"/>
      <c r="D88" s="318"/>
      <c r="E88" s="68"/>
      <c r="F88" s="352"/>
    </row>
    <row r="89" spans="1:6" ht="14.25">
      <c r="A89" s="268"/>
      <c r="B89" s="56"/>
      <c r="C89" s="351" t="s">
        <v>152</v>
      </c>
      <c r="D89" s="318">
        <v>50</v>
      </c>
      <c r="E89" s="68"/>
      <c r="F89" s="329">
        <f>D89*E89</f>
        <v>0</v>
      </c>
    </row>
    <row r="90" spans="1:6" ht="14.25">
      <c r="A90" s="268"/>
      <c r="B90" s="56"/>
      <c r="C90" s="351"/>
      <c r="D90" s="318"/>
      <c r="E90" s="68"/>
      <c r="F90" s="329"/>
    </row>
    <row r="91" spans="1:6" ht="14.25">
      <c r="A91" s="268">
        <f>COUNT($A$3:A90)+1</f>
        <v>21</v>
      </c>
      <c r="B91" s="56" t="s">
        <v>153</v>
      </c>
      <c r="C91" s="351"/>
      <c r="D91" s="318"/>
      <c r="E91" s="68"/>
      <c r="F91" s="352"/>
    </row>
    <row r="92" spans="1:6" ht="14.25">
      <c r="A92" s="268"/>
      <c r="B92" s="56"/>
      <c r="C92" s="351" t="s">
        <v>591</v>
      </c>
      <c r="D92" s="318">
        <v>25</v>
      </c>
      <c r="E92" s="68"/>
      <c r="F92" s="329">
        <f>D92*E92</f>
        <v>0</v>
      </c>
    </row>
    <row r="93" spans="1:6" ht="14.25">
      <c r="A93" s="268"/>
      <c r="B93" s="56"/>
      <c r="C93" s="351"/>
      <c r="D93" s="318"/>
      <c r="E93" s="68"/>
      <c r="F93" s="352"/>
    </row>
    <row r="94" spans="1:6" ht="25.5">
      <c r="A94" s="268">
        <f>COUNT($A$3:A93)+1</f>
        <v>22</v>
      </c>
      <c r="B94" s="56" t="s">
        <v>154</v>
      </c>
      <c r="C94" s="351"/>
      <c r="D94" s="318"/>
      <c r="E94" s="68"/>
      <c r="F94" s="329"/>
    </row>
    <row r="95" spans="1:6" ht="14.25">
      <c r="A95" s="268"/>
      <c r="B95" s="56"/>
      <c r="C95" s="351" t="s">
        <v>155</v>
      </c>
      <c r="D95" s="318">
        <v>20</v>
      </c>
      <c r="E95" s="68"/>
      <c r="F95" s="329">
        <f>D95*E95</f>
        <v>0</v>
      </c>
    </row>
    <row r="96" spans="1:6" ht="14.25">
      <c r="A96" s="268"/>
      <c r="B96" s="56"/>
      <c r="C96" s="351"/>
      <c r="D96" s="25"/>
      <c r="E96" s="68"/>
      <c r="F96" s="329"/>
    </row>
    <row r="97" spans="1:6" ht="14.25">
      <c r="A97" s="268">
        <f>COUNT($A$3:A96)+1</f>
        <v>23</v>
      </c>
      <c r="B97" s="56" t="s">
        <v>156</v>
      </c>
      <c r="C97" s="351"/>
      <c r="D97" s="25"/>
      <c r="E97" s="68"/>
      <c r="F97" s="352"/>
    </row>
    <row r="98" spans="1:6" ht="14.25">
      <c r="A98" s="268"/>
      <c r="B98" s="56"/>
      <c r="C98" s="351" t="s">
        <v>6</v>
      </c>
      <c r="D98" s="318">
        <v>1</v>
      </c>
      <c r="E98" s="68"/>
      <c r="F98" s="329">
        <f>D98*E98</f>
        <v>0</v>
      </c>
    </row>
    <row r="99" spans="1:6" ht="14.25">
      <c r="A99" s="268"/>
      <c r="B99" s="56"/>
      <c r="C99" s="351"/>
      <c r="D99" s="25"/>
      <c r="E99" s="68"/>
      <c r="F99" s="352"/>
    </row>
    <row r="100" spans="1:6" ht="38.25">
      <c r="A100" s="268">
        <f>COUNT($A$3:A99)+1</f>
        <v>24</v>
      </c>
      <c r="B100" s="56" t="s">
        <v>157</v>
      </c>
      <c r="C100" s="351"/>
      <c r="D100" s="25"/>
      <c r="E100" s="68"/>
      <c r="F100" s="329"/>
    </row>
    <row r="101" spans="1:6" ht="14.25">
      <c r="A101" s="268"/>
      <c r="B101" s="56"/>
      <c r="C101" s="351" t="s">
        <v>6</v>
      </c>
      <c r="D101" s="318">
        <v>1</v>
      </c>
      <c r="E101" s="68"/>
      <c r="F101" s="329">
        <f>D101*E101</f>
        <v>0</v>
      </c>
    </row>
    <row r="102" spans="1:6" ht="14.25">
      <c r="A102" s="268"/>
      <c r="B102" s="56"/>
      <c r="C102" s="351"/>
      <c r="D102" s="25"/>
      <c r="E102" s="68"/>
      <c r="F102" s="329"/>
    </row>
    <row r="103" spans="1:6" ht="38.25">
      <c r="A103" s="268">
        <f>COUNT($A$3:A102)+1</f>
        <v>25</v>
      </c>
      <c r="B103" s="56" t="s">
        <v>158</v>
      </c>
      <c r="C103" s="291"/>
      <c r="D103" s="25"/>
      <c r="E103" s="68"/>
      <c r="F103" s="352"/>
    </row>
    <row r="104" spans="1:6" ht="14.25">
      <c r="A104" s="268"/>
      <c r="B104" s="56"/>
      <c r="C104" s="351" t="s">
        <v>6</v>
      </c>
      <c r="D104" s="318">
        <v>3</v>
      </c>
      <c r="E104" s="68"/>
      <c r="F104" s="329">
        <f>D104*E104</f>
        <v>0</v>
      </c>
    </row>
    <row r="105" spans="1:6" ht="14.25">
      <c r="A105" s="268"/>
      <c r="B105" s="56"/>
      <c r="C105" s="291"/>
      <c r="D105" s="25"/>
      <c r="E105" s="318"/>
      <c r="F105" s="352"/>
    </row>
    <row r="106" spans="1:6" ht="25.5">
      <c r="A106" s="268">
        <f>COUNT($A$3:A105)+1</f>
        <v>26</v>
      </c>
      <c r="B106" s="56" t="s">
        <v>159</v>
      </c>
      <c r="C106" s="291"/>
      <c r="D106" s="25"/>
      <c r="E106" s="318"/>
      <c r="F106" s="329"/>
    </row>
    <row r="107" spans="1:6" ht="14.25">
      <c r="A107" s="268"/>
      <c r="B107" s="56"/>
      <c r="C107" s="351" t="s">
        <v>160</v>
      </c>
      <c r="D107" s="318">
        <v>15</v>
      </c>
      <c r="E107" s="352"/>
      <c r="F107" s="329">
        <f>0.15*(SUM(F5:F105))</f>
        <v>0</v>
      </c>
    </row>
    <row r="108" spans="1:6" ht="14.25">
      <c r="A108" s="268"/>
      <c r="B108" s="56"/>
      <c r="C108" s="291"/>
      <c r="D108" s="25"/>
      <c r="E108" s="318"/>
      <c r="F108" s="329"/>
    </row>
    <row r="109" spans="1:6" ht="89.25">
      <c r="A109" s="268">
        <f>COUNT($A$3:A108)+1</f>
        <v>27</v>
      </c>
      <c r="B109" s="56" t="s">
        <v>161</v>
      </c>
      <c r="C109" s="291"/>
      <c r="D109" s="25"/>
      <c r="E109" s="318"/>
      <c r="F109" s="352"/>
    </row>
    <row r="110" spans="1:6" ht="14.25">
      <c r="A110" s="268"/>
      <c r="B110" s="56"/>
      <c r="C110" s="351" t="s">
        <v>6</v>
      </c>
      <c r="D110" s="318">
        <v>3</v>
      </c>
      <c r="E110" s="362"/>
      <c r="F110" s="329">
        <f>D110*E110</f>
        <v>0</v>
      </c>
    </row>
    <row r="111" spans="1:6" ht="15" thickBot="1">
      <c r="A111" s="268"/>
      <c r="B111" s="56"/>
      <c r="C111" s="351"/>
      <c r="D111" s="318"/>
      <c r="E111" s="354"/>
      <c r="F111" s="329"/>
    </row>
    <row r="112" spans="1:6" s="25" customFormat="1" ht="14.25" thickBot="1" thickTop="1">
      <c r="A112" s="314"/>
      <c r="B112" s="342" t="s">
        <v>594</v>
      </c>
      <c r="C112" s="330"/>
      <c r="D112" s="330"/>
      <c r="E112" s="331"/>
      <c r="F112" s="332">
        <f>SUM(F5:F110)</f>
        <v>0</v>
      </c>
    </row>
    <row r="113" spans="1:12" s="286" customFormat="1" ht="15.75" thickTop="1">
      <c r="A113" s="290"/>
      <c r="B113" s="363"/>
      <c r="C113" s="373"/>
      <c r="D113" s="365"/>
      <c r="E113" s="364"/>
      <c r="F113" s="366"/>
      <c r="G113" s="284"/>
      <c r="H113" s="285"/>
      <c r="I113" s="285"/>
      <c r="J113" s="285"/>
      <c r="K113" s="285"/>
      <c r="L113" s="285"/>
    </row>
    <row r="114" spans="1:10" s="286" customFormat="1" ht="15">
      <c r="A114" s="290"/>
      <c r="B114" s="347"/>
      <c r="C114" s="291"/>
      <c r="D114" s="367"/>
      <c r="E114" s="368"/>
      <c r="F114" s="329"/>
      <c r="G114" s="284"/>
      <c r="H114" s="285"/>
      <c r="I114" s="285"/>
      <c r="J114" s="285"/>
    </row>
    <row r="115" spans="1:6" ht="15">
      <c r="A115" s="290"/>
      <c r="B115" s="369"/>
      <c r="C115" s="291"/>
      <c r="D115" s="370"/>
      <c r="E115" s="370"/>
      <c r="F115" s="313"/>
    </row>
    <row r="116" ht="14.25">
      <c r="F116" s="328"/>
    </row>
    <row r="122" ht="14.25">
      <c r="F122" s="328"/>
    </row>
    <row r="129" ht="14.25">
      <c r="F129" s="328"/>
    </row>
    <row r="130" ht="14.25">
      <c r="F130" s="328"/>
    </row>
    <row r="131" ht="14.25">
      <c r="F131" s="328"/>
    </row>
    <row r="134" ht="14.25">
      <c r="F134" s="328"/>
    </row>
    <row r="135" ht="14.25">
      <c r="F135" s="328"/>
    </row>
    <row r="136" ht="14.25">
      <c r="F136" s="328"/>
    </row>
    <row r="137" ht="14.25">
      <c r="F137" s="328"/>
    </row>
    <row r="141" ht="14.25">
      <c r="F141" s="328"/>
    </row>
    <row r="142" ht="14.25">
      <c r="F142" s="328"/>
    </row>
    <row r="147" ht="14.25">
      <c r="F147" s="328"/>
    </row>
    <row r="148" ht="14.25">
      <c r="F148" s="328"/>
    </row>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oddHeader>&amp;L&amp;G&amp;RPonudbeni predračun poslovni prostori K5</oddHeader>
    <oddFooter>&amp;C&amp;A&amp;Rstran &amp;P od &amp;N</oddFooter>
  </headerFooter>
  <rowBreaks count="2" manualBreakCount="2">
    <brk id="22" max="5" man="1"/>
    <brk id="44" max="255" man="1"/>
  </rowBreaks>
  <legacyDrawingHF r:id="rId1"/>
</worksheet>
</file>

<file path=xl/worksheets/sheet5.xml><?xml version="1.0" encoding="utf-8"?>
<worksheet xmlns="http://schemas.openxmlformats.org/spreadsheetml/2006/main" xmlns:r="http://schemas.openxmlformats.org/officeDocument/2006/relationships">
  <sheetPr>
    <tabColor theme="5"/>
  </sheetPr>
  <dimension ref="A1:J157"/>
  <sheetViews>
    <sheetView zoomScaleSheetLayoutView="100" zoomScalePageLayoutView="0" workbookViewId="0" topLeftCell="A1">
      <pane ySplit="1" topLeftCell="A56" activePane="bottomLeft" state="frozen"/>
      <selection pane="topLeft" activeCell="E26" sqref="E26"/>
      <selection pane="bottomLeft" activeCell="H82" sqref="H82"/>
    </sheetView>
  </sheetViews>
  <sheetFormatPr defaultColWidth="9.140625" defaultRowHeight="12.75"/>
  <cols>
    <col min="1" max="1" width="4.7109375" style="300" customWidth="1"/>
    <col min="2" max="2" width="45.7109375" style="287" customWidth="1"/>
    <col min="3" max="3" width="7.7109375" style="292" customWidth="1"/>
    <col min="4" max="4" width="8.7109375" style="301" customWidth="1"/>
    <col min="5" max="5" width="11.28125" style="299" bestFit="1" customWidth="1"/>
    <col min="6" max="6" width="11.8515625" style="299" customWidth="1"/>
    <col min="7" max="7" width="22.140625" style="287" customWidth="1"/>
    <col min="8" max="9" width="12.28125" style="287" bestFit="1" customWidth="1"/>
    <col min="10" max="10" width="9.28125" style="287" bestFit="1" customWidth="1"/>
    <col min="11" max="16384" width="9.140625" style="287" customWidth="1"/>
  </cols>
  <sheetData>
    <row r="1" spans="1:10" s="295" customFormat="1" ht="18" customHeight="1" thickBot="1">
      <c r="A1" s="271" t="s">
        <v>115</v>
      </c>
      <c r="B1" s="272" t="s">
        <v>116</v>
      </c>
      <c r="C1" s="271" t="s">
        <v>117</v>
      </c>
      <c r="D1" s="271" t="s">
        <v>118</v>
      </c>
      <c r="E1" s="271" t="s">
        <v>119</v>
      </c>
      <c r="F1" s="273" t="s">
        <v>120</v>
      </c>
      <c r="G1" s="293"/>
      <c r="H1" s="294"/>
      <c r="I1" s="294"/>
      <c r="J1" s="294"/>
    </row>
    <row r="2" spans="1:6" s="279" customFormat="1" ht="15" thickTop="1">
      <c r="A2" s="277"/>
      <c r="C2" s="278"/>
      <c r="D2" s="298"/>
      <c r="F2" s="328"/>
    </row>
    <row r="3" spans="1:6" s="68" customFormat="1" ht="14.25">
      <c r="A3" s="280" t="s">
        <v>162</v>
      </c>
      <c r="B3" s="281" t="s">
        <v>163</v>
      </c>
      <c r="C3" s="278"/>
      <c r="D3" s="298"/>
      <c r="E3" s="279"/>
      <c r="F3" s="328"/>
    </row>
    <row r="4" spans="1:6" s="68" customFormat="1" ht="14.25">
      <c r="A4" s="277"/>
      <c r="B4" s="282"/>
      <c r="C4" s="278"/>
      <c r="D4" s="298"/>
      <c r="E4" s="279"/>
      <c r="F4" s="328"/>
    </row>
    <row r="5" spans="1:6" s="68" customFormat="1" ht="195" customHeight="1">
      <c r="A5" s="374"/>
      <c r="B5" s="375" t="s">
        <v>123</v>
      </c>
      <c r="C5" s="57"/>
      <c r="D5" s="376"/>
      <c r="F5" s="329"/>
    </row>
    <row r="6" spans="1:6" s="68" customFormat="1" ht="12.75">
      <c r="A6" s="374"/>
      <c r="B6" s="344"/>
      <c r="C6" s="57"/>
      <c r="D6" s="376"/>
      <c r="F6" s="329"/>
    </row>
    <row r="7" spans="1:10" s="299" customFormat="1" ht="63" customHeight="1">
      <c r="A7" s="374"/>
      <c r="B7" s="375" t="s">
        <v>124</v>
      </c>
      <c r="C7" s="57"/>
      <c r="D7" s="376"/>
      <c r="E7" s="68"/>
      <c r="F7" s="329"/>
      <c r="G7" s="287"/>
      <c r="H7" s="287"/>
      <c r="I7" s="287"/>
      <c r="J7" s="287"/>
    </row>
    <row r="8" spans="1:10" s="299" customFormat="1" ht="14.25">
      <c r="A8" s="377"/>
      <c r="B8" s="353"/>
      <c r="C8" s="351"/>
      <c r="D8" s="378"/>
      <c r="E8" s="352"/>
      <c r="F8" s="352"/>
      <c r="G8" s="287"/>
      <c r="H8" s="287"/>
      <c r="I8" s="287"/>
      <c r="J8" s="287"/>
    </row>
    <row r="9" spans="1:10" s="299" customFormat="1" ht="103.5" customHeight="1">
      <c r="A9" s="377">
        <f>COUNT($A$8:A8)+1</f>
        <v>1</v>
      </c>
      <c r="B9" s="56" t="s">
        <v>164</v>
      </c>
      <c r="C9" s="351"/>
      <c r="D9" s="378"/>
      <c r="E9" s="352"/>
      <c r="F9" s="352"/>
      <c r="G9" s="287"/>
      <c r="H9" s="287"/>
      <c r="I9" s="287"/>
      <c r="J9" s="287"/>
    </row>
    <row r="10" spans="1:10" s="299" customFormat="1" ht="83.25" customHeight="1">
      <c r="A10" s="377"/>
      <c r="B10" s="56" t="s">
        <v>165</v>
      </c>
      <c r="C10" s="351"/>
      <c r="D10" s="378"/>
      <c r="E10" s="352"/>
      <c r="F10" s="352"/>
      <c r="G10" s="287"/>
      <c r="H10" s="287"/>
      <c r="I10" s="287"/>
      <c r="J10" s="287"/>
    </row>
    <row r="11" spans="1:10" s="299" customFormat="1" ht="14.25">
      <c r="A11" s="377"/>
      <c r="B11" s="109" t="s">
        <v>166</v>
      </c>
      <c r="C11" s="351"/>
      <c r="D11" s="378"/>
      <c r="E11" s="352"/>
      <c r="F11" s="352"/>
      <c r="G11" s="287"/>
      <c r="H11" s="287"/>
      <c r="I11" s="287"/>
      <c r="J11" s="287"/>
    </row>
    <row r="12" spans="1:10" s="299" customFormat="1" ht="14.25">
      <c r="A12" s="377"/>
      <c r="B12" s="56" t="s">
        <v>167</v>
      </c>
      <c r="C12" s="351"/>
      <c r="D12" s="378"/>
      <c r="E12" s="352"/>
      <c r="F12" s="352"/>
      <c r="G12" s="287"/>
      <c r="H12" s="287"/>
      <c r="I12" s="287"/>
      <c r="J12" s="287"/>
    </row>
    <row r="13" spans="1:10" s="299" customFormat="1" ht="14.25">
      <c r="A13" s="377"/>
      <c r="B13" s="56" t="s">
        <v>168</v>
      </c>
      <c r="C13" s="351"/>
      <c r="D13" s="378"/>
      <c r="E13" s="352"/>
      <c r="F13" s="352"/>
      <c r="G13" s="287"/>
      <c r="H13" s="287"/>
      <c r="I13" s="287"/>
      <c r="J13" s="287"/>
    </row>
    <row r="14" spans="1:10" s="299" customFormat="1" ht="25.5">
      <c r="A14" s="377"/>
      <c r="B14" s="56" t="s">
        <v>169</v>
      </c>
      <c r="C14" s="351"/>
      <c r="D14" s="378"/>
      <c r="E14" s="352"/>
      <c r="F14" s="352"/>
      <c r="G14" s="287"/>
      <c r="H14" s="287"/>
      <c r="I14" s="287"/>
      <c r="J14" s="287"/>
    </row>
    <row r="15" spans="1:10" s="299" customFormat="1" ht="14.25">
      <c r="A15" s="377"/>
      <c r="B15" s="56" t="s">
        <v>170</v>
      </c>
      <c r="C15" s="351"/>
      <c r="D15" s="378"/>
      <c r="E15" s="352"/>
      <c r="F15" s="352"/>
      <c r="G15" s="287"/>
      <c r="H15" s="287"/>
      <c r="I15" s="287"/>
      <c r="J15" s="287"/>
    </row>
    <row r="16" spans="1:10" s="299" customFormat="1" ht="14.25">
      <c r="A16" s="377"/>
      <c r="B16" s="56" t="s">
        <v>171</v>
      </c>
      <c r="C16" s="351"/>
      <c r="D16" s="378"/>
      <c r="E16" s="352"/>
      <c r="F16" s="352"/>
      <c r="G16" s="287"/>
      <c r="H16" s="287"/>
      <c r="I16" s="287"/>
      <c r="J16" s="287"/>
    </row>
    <row r="17" spans="1:10" s="299" customFormat="1" ht="14.25">
      <c r="A17" s="377"/>
      <c r="B17" s="56" t="s">
        <v>172</v>
      </c>
      <c r="C17" s="351"/>
      <c r="D17" s="378"/>
      <c r="E17" s="352"/>
      <c r="F17" s="352"/>
      <c r="G17" s="287"/>
      <c r="H17" s="287"/>
      <c r="I17" s="287"/>
      <c r="J17" s="287"/>
    </row>
    <row r="18" spans="1:10" s="299" customFormat="1" ht="14.25">
      <c r="A18" s="377"/>
      <c r="B18" s="56" t="s">
        <v>173</v>
      </c>
      <c r="C18" s="351"/>
      <c r="D18" s="378"/>
      <c r="E18" s="352"/>
      <c r="F18" s="352"/>
      <c r="G18" s="287"/>
      <c r="H18" s="287"/>
      <c r="I18" s="287"/>
      <c r="J18" s="287"/>
    </row>
    <row r="19" spans="1:10" s="299" customFormat="1" ht="25.5">
      <c r="A19" s="377"/>
      <c r="B19" s="56" t="s">
        <v>174</v>
      </c>
      <c r="C19" s="351"/>
      <c r="D19" s="378"/>
      <c r="E19" s="352"/>
      <c r="F19" s="352"/>
      <c r="G19" s="287"/>
      <c r="H19" s="287"/>
      <c r="I19" s="287"/>
      <c r="J19" s="287"/>
    </row>
    <row r="20" spans="1:10" s="299" customFormat="1" ht="14.25">
      <c r="A20" s="377"/>
      <c r="B20" s="56" t="s">
        <v>175</v>
      </c>
      <c r="C20" s="351"/>
      <c r="D20" s="378"/>
      <c r="E20" s="352"/>
      <c r="F20" s="352"/>
      <c r="G20" s="287"/>
      <c r="H20" s="287"/>
      <c r="I20" s="287"/>
      <c r="J20" s="287"/>
    </row>
    <row r="21" spans="1:10" s="299" customFormat="1" ht="38.25">
      <c r="A21" s="377"/>
      <c r="B21" s="353" t="s">
        <v>176</v>
      </c>
      <c r="C21" s="351"/>
      <c r="D21" s="378"/>
      <c r="E21" s="352"/>
      <c r="F21" s="352"/>
      <c r="G21" s="287"/>
      <c r="H21" s="287"/>
      <c r="I21" s="287"/>
      <c r="J21" s="287"/>
    </row>
    <row r="22" spans="1:10" s="299" customFormat="1" ht="14.25">
      <c r="A22" s="377"/>
      <c r="B22" s="56" t="s">
        <v>177</v>
      </c>
      <c r="C22" s="351" t="s">
        <v>6</v>
      </c>
      <c r="D22" s="378">
        <v>1</v>
      </c>
      <c r="E22" s="352"/>
      <c r="F22" s="352">
        <f>D22*E22</f>
        <v>0</v>
      </c>
      <c r="G22" s="287"/>
      <c r="H22" s="287"/>
      <c r="I22" s="287"/>
      <c r="J22" s="287"/>
    </row>
    <row r="23" spans="1:10" s="292" customFormat="1" ht="14.25">
      <c r="A23" s="377"/>
      <c r="B23" s="56"/>
      <c r="C23" s="351"/>
      <c r="D23" s="378"/>
      <c r="E23" s="352"/>
      <c r="F23" s="352"/>
      <c r="G23" s="287"/>
      <c r="H23" s="287"/>
      <c r="I23" s="287"/>
      <c r="J23" s="287"/>
    </row>
    <row r="24" spans="1:10" s="292" customFormat="1" ht="14.25">
      <c r="A24" s="377">
        <f>COUNT($A$8:A23)+1</f>
        <v>2</v>
      </c>
      <c r="B24" s="109" t="s">
        <v>178</v>
      </c>
      <c r="C24" s="351"/>
      <c r="D24" s="378"/>
      <c r="E24" s="352"/>
      <c r="F24" s="352"/>
      <c r="G24" s="287"/>
      <c r="H24" s="287"/>
      <c r="I24" s="287"/>
      <c r="J24" s="287"/>
    </row>
    <row r="25" spans="1:10" s="292" customFormat="1" ht="25.5">
      <c r="A25" s="377"/>
      <c r="B25" s="379" t="s">
        <v>179</v>
      </c>
      <c r="C25" s="351"/>
      <c r="D25" s="378"/>
      <c r="E25" s="352"/>
      <c r="F25" s="352"/>
      <c r="G25" s="287"/>
      <c r="H25" s="287"/>
      <c r="I25" s="287"/>
      <c r="J25" s="287"/>
    </row>
    <row r="26" spans="1:10" s="292" customFormat="1" ht="14.25">
      <c r="A26" s="377"/>
      <c r="B26" s="379" t="s">
        <v>180</v>
      </c>
      <c r="C26" s="351"/>
      <c r="D26" s="378"/>
      <c r="E26" s="352"/>
      <c r="F26" s="352"/>
      <c r="G26" s="287"/>
      <c r="H26" s="287"/>
      <c r="I26" s="287"/>
      <c r="J26" s="287"/>
    </row>
    <row r="27" spans="1:10" s="292" customFormat="1" ht="14.25">
      <c r="A27" s="377"/>
      <c r="B27" s="379" t="s">
        <v>181</v>
      </c>
      <c r="C27" s="351"/>
      <c r="D27" s="378"/>
      <c r="E27" s="352"/>
      <c r="F27" s="352"/>
      <c r="G27" s="287"/>
      <c r="H27" s="287"/>
      <c r="I27" s="287"/>
      <c r="J27" s="287"/>
    </row>
    <row r="28" spans="1:10" s="292" customFormat="1" ht="14.25">
      <c r="A28" s="377"/>
      <c r="B28" s="379" t="s">
        <v>182</v>
      </c>
      <c r="C28" s="351"/>
      <c r="D28" s="378"/>
      <c r="E28" s="352"/>
      <c r="F28" s="352"/>
      <c r="G28" s="287"/>
      <c r="H28" s="287"/>
      <c r="I28" s="287"/>
      <c r="J28" s="287"/>
    </row>
    <row r="29" spans="1:10" s="292" customFormat="1" ht="25.5">
      <c r="A29" s="377"/>
      <c r="B29" s="379" t="s">
        <v>183</v>
      </c>
      <c r="C29" s="351"/>
      <c r="D29" s="378"/>
      <c r="E29" s="352"/>
      <c r="F29" s="352"/>
      <c r="G29" s="287"/>
      <c r="H29" s="287"/>
      <c r="I29" s="287"/>
      <c r="J29" s="287"/>
    </row>
    <row r="30" spans="1:10" s="292" customFormat="1" ht="14.25">
      <c r="A30" s="377"/>
      <c r="B30" s="379" t="s">
        <v>184</v>
      </c>
      <c r="C30" s="351"/>
      <c r="D30" s="378"/>
      <c r="E30" s="352"/>
      <c r="F30" s="352"/>
      <c r="G30" s="287"/>
      <c r="H30" s="287"/>
      <c r="I30" s="287"/>
      <c r="J30" s="287"/>
    </row>
    <row r="31" spans="1:10" s="292" customFormat="1" ht="14.25">
      <c r="A31" s="377"/>
      <c r="B31" s="109" t="s">
        <v>166</v>
      </c>
      <c r="C31" s="351"/>
      <c r="D31" s="378"/>
      <c r="E31" s="352"/>
      <c r="F31" s="352"/>
      <c r="G31" s="287"/>
      <c r="H31" s="287"/>
      <c r="I31" s="287"/>
      <c r="J31" s="287"/>
    </row>
    <row r="32" spans="1:10" s="292" customFormat="1" ht="14.25">
      <c r="A32" s="377"/>
      <c r="B32" s="56" t="s">
        <v>185</v>
      </c>
      <c r="C32" s="351"/>
      <c r="D32" s="378"/>
      <c r="E32" s="352"/>
      <c r="F32" s="352"/>
      <c r="G32" s="287"/>
      <c r="H32" s="287"/>
      <c r="I32" s="287"/>
      <c r="J32" s="287"/>
    </row>
    <row r="33" spans="1:10" s="292" customFormat="1" ht="14.25">
      <c r="A33" s="377"/>
      <c r="B33" s="56" t="s">
        <v>186</v>
      </c>
      <c r="C33" s="351"/>
      <c r="D33" s="378"/>
      <c r="E33" s="352"/>
      <c r="F33" s="352"/>
      <c r="G33" s="287"/>
      <c r="H33" s="287"/>
      <c r="I33" s="287"/>
      <c r="J33" s="287"/>
    </row>
    <row r="34" spans="1:10" s="292" customFormat="1" ht="25.5">
      <c r="A34" s="377"/>
      <c r="B34" s="56" t="s">
        <v>187</v>
      </c>
      <c r="C34" s="351"/>
      <c r="D34" s="378"/>
      <c r="E34" s="352"/>
      <c r="F34" s="352"/>
      <c r="G34" s="287"/>
      <c r="H34" s="287"/>
      <c r="I34" s="287"/>
      <c r="J34" s="287"/>
    </row>
    <row r="35" spans="1:10" s="292" customFormat="1" ht="14.25">
      <c r="A35" s="377"/>
      <c r="B35" s="56" t="s">
        <v>188</v>
      </c>
      <c r="C35" s="351"/>
      <c r="D35" s="378"/>
      <c r="E35" s="352"/>
      <c r="F35" s="352"/>
      <c r="G35" s="287"/>
      <c r="H35" s="287"/>
      <c r="I35" s="287"/>
      <c r="J35" s="287"/>
    </row>
    <row r="36" spans="1:10" s="292" customFormat="1" ht="14.25">
      <c r="A36" s="377"/>
      <c r="B36" s="56" t="s">
        <v>189</v>
      </c>
      <c r="C36" s="351"/>
      <c r="D36" s="378"/>
      <c r="E36" s="352"/>
      <c r="F36" s="352"/>
      <c r="G36" s="287"/>
      <c r="H36" s="287"/>
      <c r="I36" s="287"/>
      <c r="J36" s="287"/>
    </row>
    <row r="37" spans="1:10" s="292" customFormat="1" ht="14.25">
      <c r="A37" s="377"/>
      <c r="B37" s="56" t="s">
        <v>190</v>
      </c>
      <c r="C37" s="351"/>
      <c r="D37" s="378"/>
      <c r="E37" s="352"/>
      <c r="F37" s="352"/>
      <c r="G37" s="287"/>
      <c r="H37" s="287"/>
      <c r="I37" s="287"/>
      <c r="J37" s="287"/>
    </row>
    <row r="38" spans="1:10" s="299" customFormat="1" ht="14.25">
      <c r="A38" s="377"/>
      <c r="B38" s="56" t="s">
        <v>191</v>
      </c>
      <c r="C38" s="351"/>
      <c r="D38" s="378"/>
      <c r="E38" s="352"/>
      <c r="F38" s="352"/>
      <c r="G38" s="287"/>
      <c r="H38" s="287"/>
      <c r="I38" s="287"/>
      <c r="J38" s="287"/>
    </row>
    <row r="39" spans="1:10" s="299" customFormat="1" ht="38.25">
      <c r="A39" s="377"/>
      <c r="B39" s="353" t="s">
        <v>176</v>
      </c>
      <c r="C39" s="351"/>
      <c r="D39" s="378"/>
      <c r="E39" s="352"/>
      <c r="F39" s="352"/>
      <c r="G39" s="287"/>
      <c r="H39" s="287"/>
      <c r="I39" s="287"/>
      <c r="J39" s="287"/>
    </row>
    <row r="40" spans="1:10" s="299" customFormat="1" ht="14.25">
      <c r="A40" s="377"/>
      <c r="B40" s="56" t="s">
        <v>192</v>
      </c>
      <c r="C40" s="351" t="s">
        <v>6</v>
      </c>
      <c r="D40" s="378">
        <v>7</v>
      </c>
      <c r="E40" s="352"/>
      <c r="F40" s="352">
        <f>D40*E40</f>
        <v>0</v>
      </c>
      <c r="G40" s="287"/>
      <c r="H40" s="287"/>
      <c r="I40" s="287"/>
      <c r="J40" s="287"/>
    </row>
    <row r="41" spans="1:10" s="292" customFormat="1" ht="14.25">
      <c r="A41" s="377"/>
      <c r="B41" s="56"/>
      <c r="C41" s="351"/>
      <c r="D41" s="378"/>
      <c r="E41" s="352"/>
      <c r="F41" s="352"/>
      <c r="G41" s="287"/>
      <c r="H41" s="287"/>
      <c r="I41" s="287"/>
      <c r="J41" s="287"/>
    </row>
    <row r="42" spans="1:10" s="292" customFormat="1" ht="14.25">
      <c r="A42" s="377">
        <f>COUNT($A$8:A41)+1</f>
        <v>3</v>
      </c>
      <c r="B42" s="109" t="s">
        <v>178</v>
      </c>
      <c r="C42" s="351"/>
      <c r="D42" s="378"/>
      <c r="E42" s="352"/>
      <c r="F42" s="352"/>
      <c r="G42" s="287"/>
      <c r="H42" s="287"/>
      <c r="I42" s="287"/>
      <c r="J42" s="287"/>
    </row>
    <row r="43" spans="1:10" s="292" customFormat="1" ht="25.5">
      <c r="A43" s="377"/>
      <c r="B43" s="379" t="s">
        <v>179</v>
      </c>
      <c r="C43" s="351"/>
      <c r="D43" s="378"/>
      <c r="E43" s="352"/>
      <c r="F43" s="352"/>
      <c r="G43" s="287"/>
      <c r="H43" s="287"/>
      <c r="I43" s="287"/>
      <c r="J43" s="287"/>
    </row>
    <row r="44" spans="1:10" s="292" customFormat="1" ht="14.25">
      <c r="A44" s="377"/>
      <c r="B44" s="379" t="s">
        <v>180</v>
      </c>
      <c r="C44" s="351"/>
      <c r="D44" s="378"/>
      <c r="E44" s="352"/>
      <c r="F44" s="352"/>
      <c r="G44" s="287"/>
      <c r="H44" s="287"/>
      <c r="I44" s="287"/>
      <c r="J44" s="287"/>
    </row>
    <row r="45" spans="1:10" s="292" customFormat="1" ht="14.25">
      <c r="A45" s="377"/>
      <c r="B45" s="379" t="s">
        <v>181</v>
      </c>
      <c r="C45" s="351"/>
      <c r="D45" s="378"/>
      <c r="E45" s="352"/>
      <c r="F45" s="352"/>
      <c r="G45" s="287"/>
      <c r="H45" s="287"/>
      <c r="I45" s="287"/>
      <c r="J45" s="287"/>
    </row>
    <row r="46" spans="1:10" s="292" customFormat="1" ht="14.25">
      <c r="A46" s="377"/>
      <c r="B46" s="379" t="s">
        <v>182</v>
      </c>
      <c r="C46" s="351"/>
      <c r="D46" s="378"/>
      <c r="E46" s="352"/>
      <c r="F46" s="352"/>
      <c r="G46" s="287"/>
      <c r="H46" s="287"/>
      <c r="I46" s="287"/>
      <c r="J46" s="287"/>
    </row>
    <row r="47" spans="1:10" s="292" customFormat="1" ht="25.5">
      <c r="A47" s="377"/>
      <c r="B47" s="379" t="s">
        <v>183</v>
      </c>
      <c r="C47" s="351"/>
      <c r="D47" s="378"/>
      <c r="E47" s="352"/>
      <c r="F47" s="352"/>
      <c r="G47" s="287"/>
      <c r="H47" s="287"/>
      <c r="I47" s="287"/>
      <c r="J47" s="287"/>
    </row>
    <row r="48" spans="1:10" s="292" customFormat="1" ht="14.25">
      <c r="A48" s="377"/>
      <c r="B48" s="379" t="s">
        <v>184</v>
      </c>
      <c r="C48" s="351"/>
      <c r="D48" s="378"/>
      <c r="E48" s="352"/>
      <c r="F48" s="352"/>
      <c r="G48" s="287"/>
      <c r="H48" s="287"/>
      <c r="I48" s="287"/>
      <c r="J48" s="287"/>
    </row>
    <row r="49" spans="1:10" s="292" customFormat="1" ht="14.25">
      <c r="A49" s="377"/>
      <c r="B49" s="109" t="s">
        <v>166</v>
      </c>
      <c r="C49" s="351"/>
      <c r="D49" s="378"/>
      <c r="E49" s="352"/>
      <c r="F49" s="352"/>
      <c r="G49" s="287"/>
      <c r="H49" s="287"/>
      <c r="I49" s="287"/>
      <c r="J49" s="287"/>
    </row>
    <row r="50" spans="1:10" s="292" customFormat="1" ht="14.25">
      <c r="A50" s="377"/>
      <c r="B50" s="56" t="s">
        <v>193</v>
      </c>
      <c r="C50" s="351"/>
      <c r="D50" s="378"/>
      <c r="E50" s="352"/>
      <c r="F50" s="352"/>
      <c r="G50" s="287"/>
      <c r="H50" s="287"/>
      <c r="I50" s="287"/>
      <c r="J50" s="287"/>
    </row>
    <row r="51" spans="1:10" s="292" customFormat="1" ht="14.25">
      <c r="A51" s="377"/>
      <c r="B51" s="56" t="s">
        <v>186</v>
      </c>
      <c r="C51" s="351"/>
      <c r="D51" s="378"/>
      <c r="E51" s="352"/>
      <c r="F51" s="352"/>
      <c r="G51" s="287"/>
      <c r="H51" s="287"/>
      <c r="I51" s="287"/>
      <c r="J51" s="287"/>
    </row>
    <row r="52" spans="1:10" s="292" customFormat="1" ht="25.5">
      <c r="A52" s="377"/>
      <c r="B52" s="56" t="s">
        <v>187</v>
      </c>
      <c r="C52" s="351"/>
      <c r="D52" s="378"/>
      <c r="E52" s="352"/>
      <c r="F52" s="352"/>
      <c r="G52" s="287"/>
      <c r="H52" s="287"/>
      <c r="I52" s="287"/>
      <c r="J52" s="287"/>
    </row>
    <row r="53" spans="1:10" s="292" customFormat="1" ht="14.25">
      <c r="A53" s="377"/>
      <c r="B53" s="56" t="s">
        <v>194</v>
      </c>
      <c r="C53" s="351"/>
      <c r="D53" s="378"/>
      <c r="E53" s="352"/>
      <c r="F53" s="352"/>
      <c r="G53" s="287"/>
      <c r="H53" s="287"/>
      <c r="I53" s="287"/>
      <c r="J53" s="287"/>
    </row>
    <row r="54" spans="1:10" s="292" customFormat="1" ht="14.25">
      <c r="A54" s="377"/>
      <c r="B54" s="56" t="s">
        <v>195</v>
      </c>
      <c r="C54" s="351"/>
      <c r="D54" s="378"/>
      <c r="E54" s="352"/>
      <c r="F54" s="352"/>
      <c r="G54" s="287"/>
      <c r="H54" s="287"/>
      <c r="I54" s="287"/>
      <c r="J54" s="287"/>
    </row>
    <row r="55" spans="1:10" s="292" customFormat="1" ht="14.25">
      <c r="A55" s="377"/>
      <c r="B55" s="56" t="s">
        <v>190</v>
      </c>
      <c r="C55" s="351"/>
      <c r="D55" s="378"/>
      <c r="E55" s="352"/>
      <c r="F55" s="352"/>
      <c r="G55" s="287"/>
      <c r="H55" s="287"/>
      <c r="I55" s="287"/>
      <c r="J55" s="287"/>
    </row>
    <row r="56" spans="1:10" s="299" customFormat="1" ht="14.25">
      <c r="A56" s="377"/>
      <c r="B56" s="56" t="s">
        <v>191</v>
      </c>
      <c r="C56" s="351"/>
      <c r="D56" s="378"/>
      <c r="E56" s="352"/>
      <c r="F56" s="352"/>
      <c r="G56" s="287"/>
      <c r="H56" s="287"/>
      <c r="I56" s="287"/>
      <c r="J56" s="287"/>
    </row>
    <row r="57" spans="1:10" s="299" customFormat="1" ht="38.25">
      <c r="A57" s="377"/>
      <c r="B57" s="353" t="s">
        <v>176</v>
      </c>
      <c r="C57" s="351"/>
      <c r="D57" s="378"/>
      <c r="E57" s="352"/>
      <c r="F57" s="352"/>
      <c r="G57" s="287"/>
      <c r="H57" s="287"/>
      <c r="I57" s="287"/>
      <c r="J57" s="287"/>
    </row>
    <row r="58" spans="1:10" s="299" customFormat="1" ht="14.25">
      <c r="A58" s="377"/>
      <c r="B58" s="56" t="s">
        <v>196</v>
      </c>
      <c r="C58" s="351" t="s">
        <v>6</v>
      </c>
      <c r="D58" s="378">
        <v>1</v>
      </c>
      <c r="E58" s="352"/>
      <c r="F58" s="352">
        <f>D58*E58</f>
        <v>0</v>
      </c>
      <c r="G58" s="287"/>
      <c r="H58" s="287"/>
      <c r="I58" s="287"/>
      <c r="J58" s="287"/>
    </row>
    <row r="59" spans="1:10" s="292" customFormat="1" ht="14.25">
      <c r="A59" s="377"/>
      <c r="B59" s="56"/>
      <c r="C59" s="351"/>
      <c r="D59" s="378"/>
      <c r="E59" s="352"/>
      <c r="F59" s="352"/>
      <c r="G59" s="287"/>
      <c r="H59" s="287"/>
      <c r="I59" s="287"/>
      <c r="J59" s="287"/>
    </row>
    <row r="60" spans="1:10" s="292" customFormat="1" ht="14.25">
      <c r="A60" s="377">
        <f>COUNT($A$8:A59)+1</f>
        <v>4</v>
      </c>
      <c r="B60" s="109" t="s">
        <v>178</v>
      </c>
      <c r="C60" s="351"/>
      <c r="D60" s="378"/>
      <c r="E60" s="352"/>
      <c r="F60" s="352"/>
      <c r="G60" s="287"/>
      <c r="H60" s="287"/>
      <c r="I60" s="287"/>
      <c r="J60" s="287"/>
    </row>
    <row r="61" spans="1:10" s="292" customFormat="1" ht="25.5">
      <c r="A61" s="377"/>
      <c r="B61" s="379" t="s">
        <v>179</v>
      </c>
      <c r="C61" s="351"/>
      <c r="D61" s="378"/>
      <c r="E61" s="352"/>
      <c r="F61" s="352"/>
      <c r="G61" s="287"/>
      <c r="H61" s="287"/>
      <c r="I61" s="287"/>
      <c r="J61" s="287"/>
    </row>
    <row r="62" spans="1:10" s="292" customFormat="1" ht="14.25">
      <c r="A62" s="377"/>
      <c r="B62" s="379" t="s">
        <v>180</v>
      </c>
      <c r="C62" s="351"/>
      <c r="D62" s="378"/>
      <c r="E62" s="352"/>
      <c r="F62" s="352"/>
      <c r="G62" s="287"/>
      <c r="H62" s="287"/>
      <c r="I62" s="287"/>
      <c r="J62" s="287"/>
    </row>
    <row r="63" spans="1:10" s="292" customFormat="1" ht="14.25">
      <c r="A63" s="377"/>
      <c r="B63" s="379" t="s">
        <v>181</v>
      </c>
      <c r="C63" s="351"/>
      <c r="D63" s="378"/>
      <c r="E63" s="352"/>
      <c r="F63" s="352"/>
      <c r="G63" s="287"/>
      <c r="H63" s="287"/>
      <c r="I63" s="287"/>
      <c r="J63" s="287"/>
    </row>
    <row r="64" spans="1:10" s="292" customFormat="1" ht="14.25">
      <c r="A64" s="377"/>
      <c r="B64" s="379" t="s">
        <v>182</v>
      </c>
      <c r="C64" s="351"/>
      <c r="D64" s="378"/>
      <c r="E64" s="352"/>
      <c r="F64" s="352"/>
      <c r="G64" s="287"/>
      <c r="H64" s="287"/>
      <c r="I64" s="287"/>
      <c r="J64" s="287"/>
    </row>
    <row r="65" spans="1:10" s="292" customFormat="1" ht="25.5">
      <c r="A65" s="377"/>
      <c r="B65" s="379" t="s">
        <v>183</v>
      </c>
      <c r="C65" s="351"/>
      <c r="D65" s="378"/>
      <c r="E65" s="352"/>
      <c r="F65" s="352"/>
      <c r="G65" s="287"/>
      <c r="H65" s="287"/>
      <c r="I65" s="287"/>
      <c r="J65" s="287"/>
    </row>
    <row r="66" spans="1:10" s="292" customFormat="1" ht="14.25">
      <c r="A66" s="377"/>
      <c r="B66" s="379" t="s">
        <v>184</v>
      </c>
      <c r="C66" s="351"/>
      <c r="D66" s="378"/>
      <c r="E66" s="352"/>
      <c r="F66" s="352"/>
      <c r="G66" s="287"/>
      <c r="H66" s="287"/>
      <c r="I66" s="287"/>
      <c r="J66" s="287"/>
    </row>
    <row r="67" spans="1:10" s="292" customFormat="1" ht="14.25">
      <c r="A67" s="377"/>
      <c r="B67" s="109" t="s">
        <v>166</v>
      </c>
      <c r="C67" s="351"/>
      <c r="D67" s="378"/>
      <c r="E67" s="352"/>
      <c r="F67" s="352"/>
      <c r="G67" s="287"/>
      <c r="H67" s="287"/>
      <c r="I67" s="287"/>
      <c r="J67" s="287"/>
    </row>
    <row r="68" spans="1:10" s="292" customFormat="1" ht="14.25">
      <c r="A68" s="377"/>
      <c r="B68" s="56" t="s">
        <v>197</v>
      </c>
      <c r="C68" s="351"/>
      <c r="D68" s="378"/>
      <c r="E68" s="352"/>
      <c r="F68" s="352"/>
      <c r="G68" s="287"/>
      <c r="H68" s="287"/>
      <c r="I68" s="287"/>
      <c r="J68" s="287"/>
    </row>
    <row r="69" spans="1:10" s="292" customFormat="1" ht="14.25">
      <c r="A69" s="377"/>
      <c r="B69" s="56" t="s">
        <v>186</v>
      </c>
      <c r="C69" s="351"/>
      <c r="D69" s="378"/>
      <c r="E69" s="352"/>
      <c r="F69" s="352"/>
      <c r="G69" s="287"/>
      <c r="H69" s="287"/>
      <c r="I69" s="287"/>
      <c r="J69" s="287"/>
    </row>
    <row r="70" spans="1:10" s="292" customFormat="1" ht="25.5">
      <c r="A70" s="377"/>
      <c r="B70" s="56" t="s">
        <v>187</v>
      </c>
      <c r="C70" s="351"/>
      <c r="D70" s="378"/>
      <c r="E70" s="352"/>
      <c r="F70" s="352"/>
      <c r="G70" s="287"/>
      <c r="H70" s="287"/>
      <c r="I70" s="287"/>
      <c r="J70" s="287"/>
    </row>
    <row r="71" spans="1:10" s="292" customFormat="1" ht="14.25">
      <c r="A71" s="377"/>
      <c r="B71" s="56" t="s">
        <v>198</v>
      </c>
      <c r="C71" s="351"/>
      <c r="D71" s="378"/>
      <c r="E71" s="352"/>
      <c r="F71" s="352"/>
      <c r="G71" s="287"/>
      <c r="H71" s="287"/>
      <c r="I71" s="287"/>
      <c r="J71" s="287"/>
    </row>
    <row r="72" spans="1:10" s="292" customFormat="1" ht="14.25">
      <c r="A72" s="377"/>
      <c r="B72" s="56" t="s">
        <v>199</v>
      </c>
      <c r="C72" s="351"/>
      <c r="D72" s="378"/>
      <c r="E72" s="352"/>
      <c r="F72" s="352"/>
      <c r="G72" s="287"/>
      <c r="H72" s="287"/>
      <c r="I72" s="287"/>
      <c r="J72" s="287"/>
    </row>
    <row r="73" spans="1:10" s="292" customFormat="1" ht="14.25">
      <c r="A73" s="377"/>
      <c r="B73" s="56" t="s">
        <v>200</v>
      </c>
      <c r="C73" s="351"/>
      <c r="D73" s="378"/>
      <c r="E73" s="352"/>
      <c r="F73" s="352"/>
      <c r="G73" s="287"/>
      <c r="H73" s="287"/>
      <c r="I73" s="287"/>
      <c r="J73" s="287"/>
    </row>
    <row r="74" spans="1:10" s="299" customFormat="1" ht="14.25">
      <c r="A74" s="377"/>
      <c r="B74" s="56" t="s">
        <v>191</v>
      </c>
      <c r="C74" s="351"/>
      <c r="D74" s="378"/>
      <c r="E74" s="352"/>
      <c r="F74" s="352"/>
      <c r="G74" s="287"/>
      <c r="H74" s="287"/>
      <c r="I74" s="287"/>
      <c r="J74" s="287"/>
    </row>
    <row r="75" spans="1:10" s="299" customFormat="1" ht="38.25">
      <c r="A75" s="377"/>
      <c r="B75" s="353" t="s">
        <v>176</v>
      </c>
      <c r="C75" s="351"/>
      <c r="D75" s="378"/>
      <c r="E75" s="352"/>
      <c r="F75" s="352"/>
      <c r="G75" s="287"/>
      <c r="H75" s="287"/>
      <c r="I75" s="287"/>
      <c r="J75" s="287"/>
    </row>
    <row r="76" spans="1:10" s="299" customFormat="1" ht="14.25">
      <c r="A76" s="377"/>
      <c r="B76" s="56" t="s">
        <v>201</v>
      </c>
      <c r="C76" s="351" t="s">
        <v>6</v>
      </c>
      <c r="D76" s="378">
        <v>2</v>
      </c>
      <c r="E76" s="352"/>
      <c r="F76" s="352">
        <f>D76*E76</f>
        <v>0</v>
      </c>
      <c r="G76" s="287"/>
      <c r="H76" s="287"/>
      <c r="I76" s="287"/>
      <c r="J76" s="287"/>
    </row>
    <row r="77" spans="1:10" s="299" customFormat="1" ht="14.25">
      <c r="A77" s="377"/>
      <c r="B77" s="56"/>
      <c r="C77" s="351"/>
      <c r="D77" s="378"/>
      <c r="E77" s="352"/>
      <c r="F77" s="352"/>
      <c r="G77" s="287"/>
      <c r="H77" s="287"/>
      <c r="I77" s="287"/>
      <c r="J77" s="287"/>
    </row>
    <row r="78" spans="1:10" s="299" customFormat="1" ht="14.25">
      <c r="A78" s="377">
        <f>COUNT($A$8:A77)+1</f>
        <v>5</v>
      </c>
      <c r="B78" s="109" t="s">
        <v>202</v>
      </c>
      <c r="C78" s="351"/>
      <c r="D78" s="378"/>
      <c r="E78" s="352"/>
      <c r="F78" s="352"/>
      <c r="G78" s="287"/>
      <c r="H78" s="287"/>
      <c r="I78" s="287"/>
      <c r="J78" s="287"/>
    </row>
    <row r="79" spans="1:10" s="299" customFormat="1" ht="14.25">
      <c r="A79" s="377"/>
      <c r="B79" s="379" t="s">
        <v>203</v>
      </c>
      <c r="C79" s="351"/>
      <c r="D79" s="378"/>
      <c r="E79" s="352"/>
      <c r="F79" s="352"/>
      <c r="G79" s="287"/>
      <c r="H79" s="287"/>
      <c r="I79" s="287"/>
      <c r="J79" s="287"/>
    </row>
    <row r="80" spans="1:10" s="299" customFormat="1" ht="14.25">
      <c r="A80" s="377"/>
      <c r="B80" s="56" t="s">
        <v>204</v>
      </c>
      <c r="C80" s="351"/>
      <c r="D80" s="378"/>
      <c r="E80" s="352"/>
      <c r="F80" s="352"/>
      <c r="G80" s="287"/>
      <c r="H80" s="287"/>
      <c r="I80" s="287"/>
      <c r="J80" s="287"/>
    </row>
    <row r="81" spans="1:10" s="299" customFormat="1" ht="38.25">
      <c r="A81" s="377"/>
      <c r="B81" s="353" t="s">
        <v>176</v>
      </c>
      <c r="C81" s="351"/>
      <c r="D81" s="378"/>
      <c r="E81" s="352"/>
      <c r="F81" s="352"/>
      <c r="G81" s="287"/>
      <c r="H81" s="287"/>
      <c r="I81" s="287"/>
      <c r="J81" s="287"/>
    </row>
    <row r="82" spans="1:10" s="299" customFormat="1" ht="14.25">
      <c r="A82" s="377"/>
      <c r="B82" s="56" t="s">
        <v>205</v>
      </c>
      <c r="C82" s="351" t="s">
        <v>63</v>
      </c>
      <c r="D82" s="378">
        <v>9</v>
      </c>
      <c r="E82" s="352"/>
      <c r="F82" s="352">
        <f>D82*E82</f>
        <v>0</v>
      </c>
      <c r="G82" s="287"/>
      <c r="H82" s="287"/>
      <c r="I82" s="287"/>
      <c r="J82" s="287"/>
    </row>
    <row r="83" spans="1:10" s="299" customFormat="1" ht="14.25">
      <c r="A83" s="377"/>
      <c r="B83" s="56"/>
      <c r="C83" s="351"/>
      <c r="D83" s="378"/>
      <c r="E83" s="352"/>
      <c r="F83" s="352"/>
      <c r="G83" s="287"/>
      <c r="H83" s="287"/>
      <c r="I83" s="287"/>
      <c r="J83" s="287"/>
    </row>
    <row r="84" spans="1:10" s="299" customFormat="1" ht="14.25">
      <c r="A84" s="377">
        <f>COUNT($A$8:A83)+1</f>
        <v>6</v>
      </c>
      <c r="B84" s="109" t="s">
        <v>206</v>
      </c>
      <c r="C84" s="351"/>
      <c r="D84" s="378"/>
      <c r="E84" s="352"/>
      <c r="F84" s="352"/>
      <c r="G84" s="287"/>
      <c r="H84" s="287"/>
      <c r="I84" s="287"/>
      <c r="J84" s="287"/>
    </row>
    <row r="85" spans="1:10" s="299" customFormat="1" ht="38.25">
      <c r="A85" s="377"/>
      <c r="B85" s="353" t="s">
        <v>176</v>
      </c>
      <c r="C85" s="351"/>
      <c r="D85" s="378"/>
      <c r="E85" s="352"/>
      <c r="F85" s="352"/>
      <c r="G85" s="287"/>
      <c r="H85" s="287"/>
      <c r="I85" s="287"/>
      <c r="J85" s="287"/>
    </row>
    <row r="86" spans="1:10" s="299" customFormat="1" ht="14.25">
      <c r="A86" s="377"/>
      <c r="B86" s="56" t="s">
        <v>207</v>
      </c>
      <c r="C86" s="351" t="s">
        <v>63</v>
      </c>
      <c r="D86" s="378">
        <v>9</v>
      </c>
      <c r="E86" s="352"/>
      <c r="F86" s="352">
        <f>D86*E86</f>
        <v>0</v>
      </c>
      <c r="G86" s="287"/>
      <c r="H86" s="287"/>
      <c r="I86" s="287"/>
      <c r="J86" s="287"/>
    </row>
    <row r="87" spans="1:10" s="299" customFormat="1" ht="14.25">
      <c r="A87" s="377"/>
      <c r="B87" s="56"/>
      <c r="C87" s="351"/>
      <c r="D87" s="378"/>
      <c r="E87" s="352"/>
      <c r="F87" s="352"/>
      <c r="G87" s="287"/>
      <c r="H87" s="287"/>
      <c r="I87" s="287"/>
      <c r="J87" s="287"/>
    </row>
    <row r="88" spans="1:10" s="299" customFormat="1" ht="63.75">
      <c r="A88" s="377">
        <f>COUNT($A$8:A87)+1</f>
        <v>7</v>
      </c>
      <c r="B88" s="56" t="s">
        <v>596</v>
      </c>
      <c r="C88" s="351"/>
      <c r="D88" s="378"/>
      <c r="E88" s="352"/>
      <c r="F88" s="352"/>
      <c r="G88" s="287"/>
      <c r="H88" s="287"/>
      <c r="I88" s="287"/>
      <c r="J88" s="287"/>
    </row>
    <row r="89" spans="1:10" s="299" customFormat="1" ht="14.25">
      <c r="A89" s="377"/>
      <c r="B89" s="56" t="s">
        <v>208</v>
      </c>
      <c r="C89" s="351" t="s">
        <v>126</v>
      </c>
      <c r="D89" s="378">
        <v>73</v>
      </c>
      <c r="E89" s="352"/>
      <c r="F89" s="352">
        <f>D89*E89</f>
        <v>0</v>
      </c>
      <c r="G89" s="287"/>
      <c r="H89" s="287"/>
      <c r="I89" s="287"/>
      <c r="J89" s="287"/>
    </row>
    <row r="90" spans="1:10" s="299" customFormat="1" ht="14.25">
      <c r="A90" s="377"/>
      <c r="B90" s="56" t="s">
        <v>209</v>
      </c>
      <c r="C90" s="351" t="s">
        <v>126</v>
      </c>
      <c r="D90" s="378">
        <v>61</v>
      </c>
      <c r="E90" s="352"/>
      <c r="F90" s="352">
        <f>D90*E90</f>
        <v>0</v>
      </c>
      <c r="G90" s="287"/>
      <c r="H90" s="287"/>
      <c r="I90" s="287"/>
      <c r="J90" s="287"/>
    </row>
    <row r="91" spans="1:10" s="299" customFormat="1" ht="14.25">
      <c r="A91" s="377"/>
      <c r="B91" s="56" t="s">
        <v>210</v>
      </c>
      <c r="C91" s="351" t="s">
        <v>126</v>
      </c>
      <c r="D91" s="378">
        <v>73</v>
      </c>
      <c r="E91" s="352"/>
      <c r="F91" s="352">
        <f>D91*E91</f>
        <v>0</v>
      </c>
      <c r="G91" s="287"/>
      <c r="H91" s="287"/>
      <c r="I91" s="287"/>
      <c r="J91" s="287"/>
    </row>
    <row r="92" spans="1:10" s="299" customFormat="1" ht="14.25">
      <c r="A92" s="377"/>
      <c r="B92" s="56" t="s">
        <v>211</v>
      </c>
      <c r="C92" s="351" t="s">
        <v>126</v>
      </c>
      <c r="D92" s="378">
        <v>38</v>
      </c>
      <c r="E92" s="352"/>
      <c r="F92" s="352">
        <f>D92*E92</f>
        <v>0</v>
      </c>
      <c r="G92" s="287"/>
      <c r="H92" s="287"/>
      <c r="I92" s="287"/>
      <c r="J92" s="287"/>
    </row>
    <row r="93" spans="1:10" s="299" customFormat="1" ht="14.25">
      <c r="A93" s="377"/>
      <c r="B93" s="56" t="s">
        <v>212</v>
      </c>
      <c r="C93" s="351" t="s">
        <v>126</v>
      </c>
      <c r="D93" s="378">
        <v>23</v>
      </c>
      <c r="E93" s="352"/>
      <c r="F93" s="352">
        <f>D93*E93</f>
        <v>0</v>
      </c>
      <c r="G93" s="287"/>
      <c r="H93" s="287"/>
      <c r="I93" s="287"/>
      <c r="J93" s="287"/>
    </row>
    <row r="94" spans="1:10" s="299" customFormat="1" ht="14.25">
      <c r="A94" s="377"/>
      <c r="B94" s="56"/>
      <c r="C94" s="352"/>
      <c r="D94" s="327"/>
      <c r="E94" s="352"/>
      <c r="F94" s="352"/>
      <c r="G94" s="287"/>
      <c r="H94" s="287"/>
      <c r="I94" s="287"/>
      <c r="J94" s="287"/>
    </row>
    <row r="95" spans="1:10" s="299" customFormat="1" ht="25.5">
      <c r="A95" s="377">
        <f>COUNT($A$8:A94)+1</f>
        <v>8</v>
      </c>
      <c r="B95" s="109" t="s">
        <v>597</v>
      </c>
      <c r="C95" s="352"/>
      <c r="D95" s="327"/>
      <c r="E95" s="352"/>
      <c r="F95" s="352"/>
      <c r="G95" s="287"/>
      <c r="H95" s="287"/>
      <c r="I95" s="287"/>
      <c r="J95" s="287"/>
    </row>
    <row r="96" spans="1:10" s="299" customFormat="1" ht="14.25">
      <c r="A96" s="377"/>
      <c r="B96" s="56" t="s">
        <v>213</v>
      </c>
      <c r="C96" s="351" t="s">
        <v>126</v>
      </c>
      <c r="D96" s="378">
        <v>250</v>
      </c>
      <c r="E96" s="352"/>
      <c r="F96" s="352">
        <f>D96*E96</f>
        <v>0</v>
      </c>
      <c r="G96" s="287"/>
      <c r="H96" s="287"/>
      <c r="I96" s="287"/>
      <c r="J96" s="287"/>
    </row>
    <row r="97" spans="1:10" s="299" customFormat="1" ht="14.25">
      <c r="A97" s="377"/>
      <c r="B97" s="56"/>
      <c r="C97" s="351"/>
      <c r="D97" s="378"/>
      <c r="E97" s="352"/>
      <c r="F97" s="352"/>
      <c r="G97" s="287"/>
      <c r="H97" s="287"/>
      <c r="I97" s="287"/>
      <c r="J97" s="287"/>
    </row>
    <row r="98" spans="1:10" s="299" customFormat="1" ht="14.25">
      <c r="A98" s="377">
        <f>COUNT($A$8:A97)+1</f>
        <v>9</v>
      </c>
      <c r="B98" s="109" t="s">
        <v>214</v>
      </c>
      <c r="C98" s="352"/>
      <c r="D98" s="327"/>
      <c r="E98" s="352"/>
      <c r="F98" s="352"/>
      <c r="G98" s="287"/>
      <c r="H98" s="287"/>
      <c r="I98" s="287"/>
      <c r="J98" s="287"/>
    </row>
    <row r="99" spans="1:10" s="299" customFormat="1" ht="14.25">
      <c r="A99" s="377"/>
      <c r="B99" s="379" t="s">
        <v>215</v>
      </c>
      <c r="C99" s="352"/>
      <c r="D99" s="327"/>
      <c r="E99" s="352"/>
      <c r="F99" s="352"/>
      <c r="G99" s="287"/>
      <c r="H99" s="287"/>
      <c r="I99" s="287"/>
      <c r="J99" s="287"/>
    </row>
    <row r="100" spans="1:10" s="299" customFormat="1" ht="25.5">
      <c r="A100" s="377"/>
      <c r="B100" s="379" t="s">
        <v>216</v>
      </c>
      <c r="C100" s="351"/>
      <c r="D100" s="380"/>
      <c r="E100" s="352"/>
      <c r="F100" s="352"/>
      <c r="G100" s="287"/>
      <c r="H100" s="287"/>
      <c r="I100" s="287"/>
      <c r="J100" s="287"/>
    </row>
    <row r="101" spans="1:10" s="299" customFormat="1" ht="14.25">
      <c r="A101" s="377"/>
      <c r="B101" s="56" t="s">
        <v>217</v>
      </c>
      <c r="C101" s="351"/>
      <c r="D101" s="378"/>
      <c r="E101" s="352"/>
      <c r="F101" s="352"/>
      <c r="G101" s="287"/>
      <c r="H101" s="287"/>
      <c r="I101" s="287"/>
      <c r="J101" s="287"/>
    </row>
    <row r="102" spans="1:10" s="299" customFormat="1" ht="25.5">
      <c r="A102" s="377"/>
      <c r="B102" s="56" t="s">
        <v>218</v>
      </c>
      <c r="C102" s="351"/>
      <c r="D102" s="378"/>
      <c r="E102" s="352"/>
      <c r="F102" s="352"/>
      <c r="G102" s="287"/>
      <c r="H102" s="287"/>
      <c r="I102" s="287"/>
      <c r="J102" s="287"/>
    </row>
    <row r="103" spans="1:10" s="299" customFormat="1" ht="14.25">
      <c r="A103" s="377"/>
      <c r="B103" s="56" t="s">
        <v>219</v>
      </c>
      <c r="C103" s="352"/>
      <c r="D103" s="327"/>
      <c r="E103" s="352"/>
      <c r="F103" s="352"/>
      <c r="G103" s="287"/>
      <c r="H103" s="287"/>
      <c r="I103" s="287"/>
      <c r="J103" s="287"/>
    </row>
    <row r="104" spans="1:10" s="299" customFormat="1" ht="14.25">
      <c r="A104" s="377"/>
      <c r="B104" s="56"/>
      <c r="C104" s="381" t="s">
        <v>6</v>
      </c>
      <c r="D104" s="378">
        <v>10</v>
      </c>
      <c r="E104" s="352"/>
      <c r="F104" s="352">
        <f>D104*E104</f>
        <v>0</v>
      </c>
      <c r="G104" s="287"/>
      <c r="H104" s="287"/>
      <c r="I104" s="287"/>
      <c r="J104" s="287"/>
    </row>
    <row r="105" spans="1:10" s="299" customFormat="1" ht="14.25">
      <c r="A105" s="377"/>
      <c r="B105" s="56"/>
      <c r="C105" s="351"/>
      <c r="D105" s="378"/>
      <c r="E105" s="352"/>
      <c r="F105" s="352"/>
      <c r="G105" s="287"/>
      <c r="H105" s="287"/>
      <c r="I105" s="287"/>
      <c r="J105" s="287"/>
    </row>
    <row r="106" spans="1:10" s="299" customFormat="1" ht="14.25">
      <c r="A106" s="377">
        <f>COUNT($A$8:A105)+1</f>
        <v>10</v>
      </c>
      <c r="B106" s="109" t="s">
        <v>220</v>
      </c>
      <c r="C106" s="351"/>
      <c r="D106" s="378"/>
      <c r="E106" s="352"/>
      <c r="F106" s="352"/>
      <c r="G106" s="287"/>
      <c r="H106" s="287"/>
      <c r="I106" s="287"/>
      <c r="J106" s="287"/>
    </row>
    <row r="107" spans="1:10" s="299" customFormat="1" ht="14.25">
      <c r="A107" s="377"/>
      <c r="B107" s="56" t="s">
        <v>221</v>
      </c>
      <c r="C107" s="351"/>
      <c r="D107" s="378"/>
      <c r="E107" s="352"/>
      <c r="F107" s="352"/>
      <c r="G107" s="287"/>
      <c r="H107" s="287"/>
      <c r="I107" s="287"/>
      <c r="J107" s="287"/>
    </row>
    <row r="108" spans="1:10" s="299" customFormat="1" ht="14.25">
      <c r="A108" s="377"/>
      <c r="B108" s="379" t="s">
        <v>222</v>
      </c>
      <c r="C108" s="351"/>
      <c r="D108" s="378"/>
      <c r="E108" s="352"/>
      <c r="F108" s="352"/>
      <c r="G108" s="287"/>
      <c r="H108" s="287"/>
      <c r="I108" s="287"/>
      <c r="J108" s="287"/>
    </row>
    <row r="109" spans="1:10" s="299" customFormat="1" ht="14.25">
      <c r="A109" s="377"/>
      <c r="B109" s="56" t="s">
        <v>223</v>
      </c>
      <c r="C109" s="351"/>
      <c r="D109" s="378"/>
      <c r="E109" s="352"/>
      <c r="F109" s="352"/>
      <c r="G109" s="287"/>
      <c r="H109" s="287"/>
      <c r="I109" s="287"/>
      <c r="J109" s="287"/>
    </row>
    <row r="110" spans="1:10" s="299" customFormat="1" ht="14.25">
      <c r="A110" s="377"/>
      <c r="B110" s="56" t="s">
        <v>224</v>
      </c>
      <c r="C110" s="351"/>
      <c r="D110" s="378"/>
      <c r="E110" s="352"/>
      <c r="F110" s="352"/>
      <c r="G110" s="287"/>
      <c r="H110" s="287"/>
      <c r="I110" s="287"/>
      <c r="J110" s="287"/>
    </row>
    <row r="111" spans="1:10" s="299" customFormat="1" ht="14.25">
      <c r="A111" s="377"/>
      <c r="B111" s="56"/>
      <c r="C111" s="351" t="s">
        <v>6</v>
      </c>
      <c r="D111" s="378">
        <v>1</v>
      </c>
      <c r="E111" s="352"/>
      <c r="F111" s="352">
        <f>D111*E111</f>
        <v>0</v>
      </c>
      <c r="G111" s="287"/>
      <c r="H111" s="287"/>
      <c r="I111" s="287"/>
      <c r="J111" s="287"/>
    </row>
    <row r="112" spans="1:10" s="299" customFormat="1" ht="14.25">
      <c r="A112" s="377"/>
      <c r="B112" s="56"/>
      <c r="C112" s="351"/>
      <c r="D112" s="378"/>
      <c r="E112" s="352"/>
      <c r="F112" s="352"/>
      <c r="G112" s="287"/>
      <c r="H112" s="287"/>
      <c r="I112" s="287"/>
      <c r="J112" s="287"/>
    </row>
    <row r="113" spans="1:10" s="299" customFormat="1" ht="14.25">
      <c r="A113" s="377">
        <f>COUNT($A$8:A112)+1</f>
        <v>11</v>
      </c>
      <c r="B113" s="109" t="s">
        <v>225</v>
      </c>
      <c r="C113" s="351"/>
      <c r="D113" s="378"/>
      <c r="E113" s="352"/>
      <c r="F113" s="352"/>
      <c r="G113" s="287"/>
      <c r="H113" s="287"/>
      <c r="I113" s="287"/>
      <c r="J113" s="287"/>
    </row>
    <row r="114" spans="1:10" s="299" customFormat="1" ht="14.25">
      <c r="A114" s="377"/>
      <c r="B114" s="56" t="s">
        <v>226</v>
      </c>
      <c r="C114" s="351"/>
      <c r="D114" s="378"/>
      <c r="E114" s="352"/>
      <c r="F114" s="352"/>
      <c r="G114" s="287"/>
      <c r="H114" s="287"/>
      <c r="I114" s="287"/>
      <c r="J114" s="287"/>
    </row>
    <row r="115" spans="1:10" s="299" customFormat="1" ht="14.25">
      <c r="A115" s="377"/>
      <c r="B115" s="56" t="s">
        <v>227</v>
      </c>
      <c r="C115" s="351"/>
      <c r="D115" s="378"/>
      <c r="E115" s="352"/>
      <c r="F115" s="352"/>
      <c r="G115" s="287"/>
      <c r="H115" s="287"/>
      <c r="I115" s="287"/>
      <c r="J115" s="287"/>
    </row>
    <row r="116" spans="1:10" s="299" customFormat="1" ht="14.25">
      <c r="A116" s="377"/>
      <c r="B116" s="56"/>
      <c r="C116" s="351" t="s">
        <v>152</v>
      </c>
      <c r="D116" s="378">
        <v>7</v>
      </c>
      <c r="E116" s="352"/>
      <c r="F116" s="352">
        <f>D116*E116</f>
        <v>0</v>
      </c>
      <c r="G116" s="287"/>
      <c r="H116" s="287"/>
      <c r="I116" s="287"/>
      <c r="J116" s="287"/>
    </row>
    <row r="117" spans="1:10" s="299" customFormat="1" ht="14.25">
      <c r="A117" s="377"/>
      <c r="B117" s="25"/>
      <c r="C117" s="351"/>
      <c r="D117" s="378"/>
      <c r="E117" s="352"/>
      <c r="F117" s="352"/>
      <c r="G117" s="287"/>
      <c r="H117" s="287"/>
      <c r="I117" s="287"/>
      <c r="J117" s="287"/>
    </row>
    <row r="118" spans="1:10" s="299" customFormat="1" ht="14.25">
      <c r="A118" s="377">
        <f>COUNT($A$8:A117)+1</f>
        <v>12</v>
      </c>
      <c r="B118" s="109" t="s">
        <v>228</v>
      </c>
      <c r="C118" s="351"/>
      <c r="D118" s="378"/>
      <c r="E118" s="352"/>
      <c r="F118" s="352"/>
      <c r="G118" s="287"/>
      <c r="H118" s="287"/>
      <c r="I118" s="287"/>
      <c r="J118" s="287"/>
    </row>
    <row r="119" spans="1:10" s="299" customFormat="1" ht="14.25">
      <c r="A119" s="377"/>
      <c r="B119" s="56" t="s">
        <v>229</v>
      </c>
      <c r="C119" s="351"/>
      <c r="D119" s="378"/>
      <c r="E119" s="352"/>
      <c r="F119" s="352"/>
      <c r="G119" s="287"/>
      <c r="H119" s="287"/>
      <c r="I119" s="287"/>
      <c r="J119" s="287"/>
    </row>
    <row r="120" spans="1:10" s="299" customFormat="1" ht="14.25">
      <c r="A120" s="377"/>
      <c r="B120" s="379" t="s">
        <v>230</v>
      </c>
      <c r="C120" s="351"/>
      <c r="D120" s="378"/>
      <c r="E120" s="352"/>
      <c r="F120" s="352"/>
      <c r="G120" s="287"/>
      <c r="H120" s="287"/>
      <c r="I120" s="287"/>
      <c r="J120" s="287"/>
    </row>
    <row r="121" spans="1:10" s="299" customFormat="1" ht="14.25">
      <c r="A121" s="377"/>
      <c r="B121" s="56" t="s">
        <v>231</v>
      </c>
      <c r="C121" s="351"/>
      <c r="D121" s="378"/>
      <c r="E121" s="352"/>
      <c r="F121" s="352"/>
      <c r="G121" s="287"/>
      <c r="H121" s="287"/>
      <c r="I121" s="287"/>
      <c r="J121" s="287"/>
    </row>
    <row r="122" spans="1:10" s="299" customFormat="1" ht="14.25">
      <c r="A122" s="377"/>
      <c r="B122" s="56"/>
      <c r="C122" s="351" t="s">
        <v>6</v>
      </c>
      <c r="D122" s="378">
        <v>1</v>
      </c>
      <c r="E122" s="352"/>
      <c r="F122" s="352">
        <f>D122*E122</f>
        <v>0</v>
      </c>
      <c r="G122" s="287"/>
      <c r="H122" s="287"/>
      <c r="I122" s="287"/>
      <c r="J122" s="287"/>
    </row>
    <row r="123" spans="1:10" s="299" customFormat="1" ht="14.25">
      <c r="A123" s="377"/>
      <c r="B123" s="56"/>
      <c r="C123" s="351"/>
      <c r="D123" s="378"/>
      <c r="E123" s="352"/>
      <c r="F123" s="352"/>
      <c r="G123" s="287"/>
      <c r="H123" s="287"/>
      <c r="I123" s="287"/>
      <c r="J123" s="287"/>
    </row>
    <row r="124" spans="1:10" s="299" customFormat="1" ht="14.25">
      <c r="A124" s="377">
        <f>COUNT($A$8:A123)+1</f>
        <v>13</v>
      </c>
      <c r="B124" s="56" t="s">
        <v>150</v>
      </c>
      <c r="C124" s="351"/>
      <c r="D124" s="305"/>
      <c r="E124" s="352"/>
      <c r="F124" s="352"/>
      <c r="G124" s="287"/>
      <c r="H124" s="287"/>
      <c r="I124" s="287"/>
      <c r="J124" s="287"/>
    </row>
    <row r="125" spans="1:10" s="299" customFormat="1" ht="14.25">
      <c r="A125" s="377"/>
      <c r="B125" s="56"/>
      <c r="C125" s="351" t="s">
        <v>6</v>
      </c>
      <c r="D125" s="378">
        <v>1</v>
      </c>
      <c r="E125" s="352"/>
      <c r="F125" s="352">
        <f>D125*E125</f>
        <v>0</v>
      </c>
      <c r="G125" s="287"/>
      <c r="H125" s="287"/>
      <c r="I125" s="287"/>
      <c r="J125" s="287"/>
    </row>
    <row r="126" spans="1:10" s="299" customFormat="1" ht="14.25">
      <c r="A126" s="377"/>
      <c r="B126" s="56"/>
      <c r="C126" s="351"/>
      <c r="D126" s="378"/>
      <c r="E126" s="352"/>
      <c r="F126" s="352"/>
      <c r="G126" s="287"/>
      <c r="H126" s="287"/>
      <c r="I126" s="287"/>
      <c r="J126" s="287"/>
    </row>
    <row r="127" spans="1:10" s="299" customFormat="1" ht="25.5">
      <c r="A127" s="377">
        <f>COUNT($A$8:A126)+1</f>
        <v>14</v>
      </c>
      <c r="B127" s="56" t="s">
        <v>151</v>
      </c>
      <c r="C127" s="351"/>
      <c r="D127" s="378"/>
      <c r="E127" s="352"/>
      <c r="F127" s="352"/>
      <c r="G127" s="287"/>
      <c r="H127" s="287"/>
      <c r="I127" s="287"/>
      <c r="J127" s="287"/>
    </row>
    <row r="128" spans="1:10" s="299" customFormat="1" ht="14.25">
      <c r="A128" s="377"/>
      <c r="B128" s="56"/>
      <c r="C128" s="351" t="s">
        <v>152</v>
      </c>
      <c r="D128" s="378">
        <v>60</v>
      </c>
      <c r="E128" s="352"/>
      <c r="F128" s="352">
        <f>D128*E128</f>
        <v>0</v>
      </c>
      <c r="G128" s="287"/>
      <c r="H128" s="287"/>
      <c r="I128" s="287"/>
      <c r="J128" s="287"/>
    </row>
    <row r="129" spans="1:10" s="299" customFormat="1" ht="14.25">
      <c r="A129" s="377"/>
      <c r="B129" s="56"/>
      <c r="C129" s="351"/>
      <c r="D129" s="378"/>
      <c r="E129" s="352"/>
      <c r="F129" s="352"/>
      <c r="G129" s="287"/>
      <c r="H129" s="287"/>
      <c r="I129" s="287"/>
      <c r="J129" s="287"/>
    </row>
    <row r="130" spans="1:10" s="299" customFormat="1" ht="14.25">
      <c r="A130" s="377">
        <f>COUNT($A$8:A129)+1</f>
        <v>15</v>
      </c>
      <c r="B130" s="56" t="s">
        <v>232</v>
      </c>
      <c r="C130" s="351"/>
      <c r="D130" s="378"/>
      <c r="E130" s="352"/>
      <c r="F130" s="352"/>
      <c r="G130" s="287"/>
      <c r="H130" s="287"/>
      <c r="I130" s="287"/>
      <c r="J130" s="287"/>
    </row>
    <row r="131" spans="1:10" s="299" customFormat="1" ht="14.25">
      <c r="A131" s="377"/>
      <c r="B131" s="56"/>
      <c r="C131" s="351" t="s">
        <v>591</v>
      </c>
      <c r="D131" s="378">
        <v>2</v>
      </c>
      <c r="E131" s="352"/>
      <c r="F131" s="352">
        <f>D131*E131</f>
        <v>0</v>
      </c>
      <c r="G131" s="287"/>
      <c r="H131" s="287"/>
      <c r="I131" s="287"/>
      <c r="J131" s="287"/>
    </row>
    <row r="132" spans="1:10" s="299" customFormat="1" ht="14.25">
      <c r="A132" s="377"/>
      <c r="B132" s="56"/>
      <c r="C132" s="351"/>
      <c r="D132" s="378"/>
      <c r="E132" s="352"/>
      <c r="F132" s="352"/>
      <c r="G132" s="287"/>
      <c r="H132" s="287"/>
      <c r="I132" s="287"/>
      <c r="J132" s="287"/>
    </row>
    <row r="133" spans="1:10" s="299" customFormat="1" ht="14.25">
      <c r="A133" s="377">
        <f>COUNT($A$8:A132)+1</f>
        <v>16</v>
      </c>
      <c r="B133" s="56" t="s">
        <v>153</v>
      </c>
      <c r="C133" s="351"/>
      <c r="D133" s="378"/>
      <c r="E133" s="352"/>
      <c r="F133" s="352"/>
      <c r="G133" s="287"/>
      <c r="H133" s="287"/>
      <c r="I133" s="287"/>
      <c r="J133" s="287"/>
    </row>
    <row r="134" spans="1:10" s="299" customFormat="1" ht="14.25">
      <c r="A134" s="377"/>
      <c r="B134" s="56"/>
      <c r="C134" s="351" t="s">
        <v>591</v>
      </c>
      <c r="D134" s="378">
        <v>2</v>
      </c>
      <c r="E134" s="352"/>
      <c r="F134" s="352">
        <f>D134*E134</f>
        <v>0</v>
      </c>
      <c r="G134" s="287"/>
      <c r="H134" s="287"/>
      <c r="I134" s="287"/>
      <c r="J134" s="287"/>
    </row>
    <row r="135" spans="1:10" s="299" customFormat="1" ht="14.25">
      <c r="A135" s="377"/>
      <c r="B135" s="56"/>
      <c r="C135" s="351"/>
      <c r="D135" s="378"/>
      <c r="E135" s="352"/>
      <c r="F135" s="352"/>
      <c r="G135" s="287"/>
      <c r="H135" s="287"/>
      <c r="I135" s="287"/>
      <c r="J135" s="287"/>
    </row>
    <row r="136" spans="1:10" s="299" customFormat="1" ht="25.5">
      <c r="A136" s="377">
        <f>COUNT($A$8:A135)+1</f>
        <v>17</v>
      </c>
      <c r="B136" s="56" t="s">
        <v>154</v>
      </c>
      <c r="C136" s="351"/>
      <c r="D136" s="378"/>
      <c r="E136" s="352"/>
      <c r="F136" s="352"/>
      <c r="G136" s="287"/>
      <c r="H136" s="287"/>
      <c r="I136" s="287"/>
      <c r="J136" s="287"/>
    </row>
    <row r="137" spans="1:10" s="299" customFormat="1" ht="14.25">
      <c r="A137" s="377"/>
      <c r="B137" s="56"/>
      <c r="C137" s="351" t="s">
        <v>155</v>
      </c>
      <c r="D137" s="378">
        <v>15</v>
      </c>
      <c r="E137" s="352"/>
      <c r="F137" s="352">
        <f>D137*E137</f>
        <v>0</v>
      </c>
      <c r="G137" s="287"/>
      <c r="H137" s="287"/>
      <c r="I137" s="287"/>
      <c r="J137" s="287"/>
    </row>
    <row r="138" spans="1:10" s="299" customFormat="1" ht="14.25">
      <c r="A138" s="377"/>
      <c r="B138" s="56"/>
      <c r="C138" s="351"/>
      <c r="D138" s="378"/>
      <c r="E138" s="352"/>
      <c r="F138" s="352"/>
      <c r="G138" s="287"/>
      <c r="H138" s="287"/>
      <c r="I138" s="287"/>
      <c r="J138" s="287"/>
    </row>
    <row r="139" spans="1:10" s="299" customFormat="1" ht="38.25">
      <c r="A139" s="377">
        <f>COUNT($A$8:A138)+1</f>
        <v>18</v>
      </c>
      <c r="B139" s="56" t="s">
        <v>233</v>
      </c>
      <c r="C139" s="351"/>
      <c r="D139" s="378"/>
      <c r="E139" s="352"/>
      <c r="F139" s="352"/>
      <c r="G139" s="287"/>
      <c r="H139" s="287"/>
      <c r="I139" s="287"/>
      <c r="J139" s="287"/>
    </row>
    <row r="140" spans="1:10" s="299" customFormat="1" ht="14.25">
      <c r="A140" s="377"/>
      <c r="B140" s="56"/>
      <c r="C140" s="351" t="s">
        <v>63</v>
      </c>
      <c r="D140" s="378">
        <v>6</v>
      </c>
      <c r="E140" s="352"/>
      <c r="F140" s="352">
        <f>D140*E140</f>
        <v>0</v>
      </c>
      <c r="G140" s="287"/>
      <c r="H140" s="287"/>
      <c r="I140" s="287"/>
      <c r="J140" s="287"/>
    </row>
    <row r="141" spans="1:10" s="299" customFormat="1" ht="14.25">
      <c r="A141" s="377"/>
      <c r="B141" s="56"/>
      <c r="C141" s="351"/>
      <c r="D141" s="305"/>
      <c r="E141" s="352"/>
      <c r="F141" s="352"/>
      <c r="G141" s="287"/>
      <c r="H141" s="287"/>
      <c r="I141" s="287"/>
      <c r="J141" s="287"/>
    </row>
    <row r="142" spans="1:10" s="299" customFormat="1" ht="38.25">
      <c r="A142" s="377">
        <f>COUNT($A$8:A141)+1</f>
        <v>19</v>
      </c>
      <c r="B142" s="56" t="s">
        <v>158</v>
      </c>
      <c r="C142" s="291"/>
      <c r="D142" s="305"/>
      <c r="E142" s="352"/>
      <c r="F142" s="352"/>
      <c r="G142" s="287"/>
      <c r="H142" s="287"/>
      <c r="I142" s="287"/>
      <c r="J142" s="287"/>
    </row>
    <row r="143" spans="1:10" s="299" customFormat="1" ht="14.25">
      <c r="A143" s="377"/>
      <c r="B143" s="56"/>
      <c r="C143" s="351" t="s">
        <v>6</v>
      </c>
      <c r="D143" s="378">
        <v>3</v>
      </c>
      <c r="E143" s="352"/>
      <c r="F143" s="352">
        <f>D143*E143</f>
        <v>0</v>
      </c>
      <c r="G143" s="287"/>
      <c r="H143" s="287"/>
      <c r="I143" s="287"/>
      <c r="J143" s="287"/>
    </row>
    <row r="144" spans="1:10" s="299" customFormat="1" ht="14.25">
      <c r="A144" s="377"/>
      <c r="B144" s="56"/>
      <c r="C144" s="291"/>
      <c r="D144" s="305"/>
      <c r="E144" s="352"/>
      <c r="F144" s="352"/>
      <c r="G144" s="287"/>
      <c r="H144" s="287"/>
      <c r="I144" s="287"/>
      <c r="J144" s="287"/>
    </row>
    <row r="145" spans="1:10" s="299" customFormat="1" ht="14.25">
      <c r="A145" s="377">
        <f>COUNT($A$8:A144)+1</f>
        <v>20</v>
      </c>
      <c r="B145" s="56" t="s">
        <v>234</v>
      </c>
      <c r="C145" s="291"/>
      <c r="D145" s="305"/>
      <c r="E145" s="352"/>
      <c r="F145" s="352"/>
      <c r="G145" s="287"/>
      <c r="H145" s="287"/>
      <c r="I145" s="287"/>
      <c r="J145" s="287"/>
    </row>
    <row r="146" spans="1:10" s="299" customFormat="1" ht="14.25">
      <c r="A146" s="377"/>
      <c r="B146" s="56"/>
      <c r="C146" s="291" t="s">
        <v>6</v>
      </c>
      <c r="D146" s="305">
        <v>1</v>
      </c>
      <c r="E146" s="352"/>
      <c r="F146" s="352">
        <f>D146*E146</f>
        <v>0</v>
      </c>
      <c r="G146" s="287"/>
      <c r="H146" s="287"/>
      <c r="I146" s="287"/>
      <c r="J146" s="287"/>
    </row>
    <row r="147" spans="1:10" s="299" customFormat="1" ht="14.25">
      <c r="A147" s="377"/>
      <c r="B147" s="56"/>
      <c r="C147" s="291"/>
      <c r="D147" s="305"/>
      <c r="E147" s="352"/>
      <c r="F147" s="352"/>
      <c r="G147" s="287"/>
      <c r="H147" s="287"/>
      <c r="I147" s="287"/>
      <c r="J147" s="287"/>
    </row>
    <row r="148" spans="1:10" s="299" customFormat="1" ht="14.25">
      <c r="A148" s="377">
        <f>COUNT($A$8:A147)+1</f>
        <v>21</v>
      </c>
      <c r="B148" s="56" t="s">
        <v>235</v>
      </c>
      <c r="C148" s="291"/>
      <c r="D148" s="305"/>
      <c r="E148" s="352"/>
      <c r="F148" s="352"/>
      <c r="G148" s="287"/>
      <c r="H148" s="287"/>
      <c r="I148" s="287"/>
      <c r="J148" s="287"/>
    </row>
    <row r="149" spans="1:10" s="299" customFormat="1" ht="14.25">
      <c r="A149" s="377"/>
      <c r="B149" s="56"/>
      <c r="C149" s="351" t="s">
        <v>160</v>
      </c>
      <c r="D149" s="378">
        <v>3</v>
      </c>
      <c r="E149" s="352"/>
      <c r="F149" s="352">
        <f>D149*E149</f>
        <v>0</v>
      </c>
      <c r="G149" s="287"/>
      <c r="H149" s="287"/>
      <c r="I149" s="287"/>
      <c r="J149" s="287"/>
    </row>
    <row r="150" spans="1:10" s="299" customFormat="1" ht="14.25">
      <c r="A150" s="377"/>
      <c r="B150" s="56"/>
      <c r="C150" s="351"/>
      <c r="D150" s="378"/>
      <c r="E150" s="352"/>
      <c r="F150" s="352"/>
      <c r="G150" s="287"/>
      <c r="H150" s="287"/>
      <c r="I150" s="287"/>
      <c r="J150" s="287"/>
    </row>
    <row r="151" spans="1:6" ht="14.25">
      <c r="A151" s="377">
        <f>COUNT($A$8:A150)+1</f>
        <v>22</v>
      </c>
      <c r="B151" s="56" t="s">
        <v>236</v>
      </c>
      <c r="C151" s="351"/>
      <c r="D151" s="378"/>
      <c r="E151" s="352"/>
      <c r="F151" s="352"/>
    </row>
    <row r="152" spans="1:6" ht="14.25">
      <c r="A152" s="377"/>
      <c r="B152" s="56"/>
      <c r="C152" s="351" t="s">
        <v>160</v>
      </c>
      <c r="D152" s="378">
        <v>15</v>
      </c>
      <c r="E152" s="352"/>
      <c r="F152" s="352">
        <f>0.15*(SUM(F5:F149))</f>
        <v>0</v>
      </c>
    </row>
    <row r="153" spans="1:6" ht="14.25">
      <c r="A153" s="377"/>
      <c r="B153" s="56"/>
      <c r="C153" s="291"/>
      <c r="D153" s="305"/>
      <c r="E153" s="352"/>
      <c r="F153" s="352"/>
    </row>
    <row r="154" spans="1:6" ht="51">
      <c r="A154" s="377">
        <f>COUNT($A$8:A153)+1</f>
        <v>23</v>
      </c>
      <c r="B154" s="56" t="s">
        <v>237</v>
      </c>
      <c r="C154" s="291"/>
      <c r="D154" s="305"/>
      <c r="E154" s="352"/>
      <c r="F154" s="352"/>
    </row>
    <row r="155" spans="1:6" ht="14.25">
      <c r="A155" s="377"/>
      <c r="B155" s="56"/>
      <c r="C155" s="351" t="s">
        <v>6</v>
      </c>
      <c r="D155" s="378">
        <v>3</v>
      </c>
      <c r="E155" s="352"/>
      <c r="F155" s="352">
        <f>D155*E155</f>
        <v>0</v>
      </c>
    </row>
    <row r="156" spans="1:6" ht="15" thickBot="1">
      <c r="A156" s="382"/>
      <c r="B156" s="318"/>
      <c r="C156" s="351"/>
      <c r="D156" s="383"/>
      <c r="E156" s="352"/>
      <c r="F156" s="352"/>
    </row>
    <row r="157" spans="1:6" s="25" customFormat="1" ht="14.25" thickBot="1" thickTop="1">
      <c r="A157" s="314"/>
      <c r="B157" s="342" t="s">
        <v>595</v>
      </c>
      <c r="C157" s="330"/>
      <c r="D157" s="330"/>
      <c r="E157" s="331"/>
      <c r="F157" s="332">
        <f>SUM(F5:F155)</f>
        <v>0</v>
      </c>
    </row>
    <row r="158" ht="15" thickTop="1"/>
  </sheetData>
  <sheetProtection/>
  <printOptions/>
  <pageMargins left="0.7086614173228347" right="0.7086614173228347" top="0.7480314960629921" bottom="0.7480314960629921" header="0.31496062992125984" footer="0.31496062992125984"/>
  <pageSetup horizontalDpi="600" verticalDpi="600" orientation="portrait" paperSize="9" scale="99" r:id="rId2"/>
  <headerFooter>
    <oddHeader>&amp;L&amp;G&amp;RPonudbeni predračun poslovni prostori K5</oddHeader>
    <oddFooter>&amp;C&amp;A&amp;Rstran &amp;P od &amp;N</oddFooter>
  </headerFooter>
  <rowBreaks count="3" manualBreakCount="3">
    <brk id="23" max="255" man="1"/>
    <brk id="105" max="255" man="1"/>
    <brk id="147" max="255" man="1"/>
  </rowBreaks>
  <legacyDrawingHF r:id="rId1"/>
</worksheet>
</file>

<file path=xl/worksheets/sheet6.xml><?xml version="1.0" encoding="utf-8"?>
<worksheet xmlns="http://schemas.openxmlformats.org/spreadsheetml/2006/main" xmlns:r="http://schemas.openxmlformats.org/officeDocument/2006/relationships">
  <sheetPr>
    <tabColor theme="5"/>
  </sheetPr>
  <dimension ref="A1:J144"/>
  <sheetViews>
    <sheetView zoomScalePageLayoutView="0" workbookViewId="0" topLeftCell="A1">
      <pane ySplit="1" topLeftCell="A8" activePane="bottomLeft" state="frozen"/>
      <selection pane="topLeft" activeCell="E26" sqref="E26"/>
      <selection pane="bottomLeft" activeCell="G7" sqref="G7"/>
    </sheetView>
  </sheetViews>
  <sheetFormatPr defaultColWidth="9.140625" defaultRowHeight="12.75"/>
  <cols>
    <col min="1" max="1" width="4.7109375" style="277" customWidth="1"/>
    <col min="2" max="2" width="45.7109375" style="68" customWidth="1"/>
    <col min="3" max="3" width="7.7109375" style="57" customWidth="1"/>
    <col min="4" max="4" width="8.7109375" style="57" customWidth="1"/>
    <col min="5" max="5" width="11.28125" style="68" bestFit="1" customWidth="1"/>
    <col min="6" max="6" width="9.421875" style="329" bestFit="1" customWidth="1"/>
    <col min="7" max="7" width="22.140625" style="68" customWidth="1"/>
    <col min="8" max="9" width="12.28125" style="68" bestFit="1" customWidth="1"/>
    <col min="10" max="10" width="9.28125" style="68" bestFit="1" customWidth="1"/>
    <col min="11" max="16384" width="9.140625" style="68" customWidth="1"/>
  </cols>
  <sheetData>
    <row r="1" spans="1:10" s="295" customFormat="1" ht="18" customHeight="1" thickBot="1">
      <c r="A1" s="271" t="s">
        <v>115</v>
      </c>
      <c r="B1" s="272" t="s">
        <v>116</v>
      </c>
      <c r="C1" s="271" t="s">
        <v>117</v>
      </c>
      <c r="D1" s="271" t="s">
        <v>118</v>
      </c>
      <c r="E1" s="271" t="s">
        <v>119</v>
      </c>
      <c r="F1" s="273" t="s">
        <v>120</v>
      </c>
      <c r="G1" s="293"/>
      <c r="H1" s="294"/>
      <c r="I1" s="294"/>
      <c r="J1" s="294"/>
    </row>
    <row r="2" spans="1:6" s="279" customFormat="1" ht="15" thickTop="1">
      <c r="A2" s="277"/>
      <c r="C2" s="278"/>
      <c r="D2" s="278"/>
      <c r="F2" s="328"/>
    </row>
    <row r="3" spans="1:6" ht="14.25">
      <c r="A3" s="280" t="s">
        <v>238</v>
      </c>
      <c r="B3" s="281" t="s">
        <v>239</v>
      </c>
      <c r="C3" s="278"/>
      <c r="D3" s="278"/>
      <c r="E3" s="279"/>
      <c r="F3" s="328"/>
    </row>
    <row r="4" spans="2:6" ht="14.25">
      <c r="B4" s="282"/>
      <c r="C4" s="278"/>
      <c r="D4" s="278"/>
      <c r="E4" s="279"/>
      <c r="F4" s="328"/>
    </row>
    <row r="5" spans="1:2" ht="165.75">
      <c r="A5" s="374"/>
      <c r="B5" s="375" t="s">
        <v>123</v>
      </c>
    </row>
    <row r="6" spans="1:2" ht="12.75">
      <c r="A6" s="374"/>
      <c r="B6" s="344"/>
    </row>
    <row r="7" spans="1:2" ht="51">
      <c r="A7" s="374"/>
      <c r="B7" s="375" t="s">
        <v>124</v>
      </c>
    </row>
    <row r="8" spans="1:2" ht="12.75">
      <c r="A8" s="374"/>
      <c r="B8" s="347"/>
    </row>
    <row r="9" spans="1:2" ht="38.25">
      <c r="A9" s="374">
        <v>1</v>
      </c>
      <c r="B9" s="318" t="s">
        <v>240</v>
      </c>
    </row>
    <row r="10" spans="1:6" ht="12.75">
      <c r="A10" s="374"/>
      <c r="B10" s="68" t="s">
        <v>241</v>
      </c>
      <c r="C10" s="57" t="s">
        <v>126</v>
      </c>
      <c r="D10" s="57">
        <v>6</v>
      </c>
      <c r="F10" s="329">
        <f>D10*E10</f>
        <v>0</v>
      </c>
    </row>
    <row r="11" ht="12.75">
      <c r="A11" s="374"/>
    </row>
    <row r="12" spans="1:2" ht="25.5">
      <c r="A12" s="374">
        <f>COUNT($A$3:A11)+1</f>
        <v>2</v>
      </c>
      <c r="B12" s="318" t="s">
        <v>557</v>
      </c>
    </row>
    <row r="13" spans="1:6" ht="12.75">
      <c r="A13" s="296"/>
      <c r="B13" s="68" t="s">
        <v>241</v>
      </c>
      <c r="C13" s="57" t="s">
        <v>63</v>
      </c>
      <c r="D13" s="57">
        <v>2</v>
      </c>
      <c r="F13" s="329">
        <f>D13*E13</f>
        <v>0</v>
      </c>
    </row>
    <row r="14" ht="10.5" customHeight="1">
      <c r="A14" s="296"/>
    </row>
    <row r="15" spans="1:2" ht="191.25">
      <c r="A15" s="374">
        <f>COUNT($A$3:A14)+1</f>
        <v>3</v>
      </c>
      <c r="B15" s="318" t="s">
        <v>599</v>
      </c>
    </row>
    <row r="16" spans="1:6" ht="12.75">
      <c r="A16" s="296"/>
      <c r="B16" s="68" t="s">
        <v>242</v>
      </c>
      <c r="C16" s="57" t="s">
        <v>63</v>
      </c>
      <c r="D16" s="57">
        <v>2</v>
      </c>
      <c r="F16" s="329">
        <f>D16*E16</f>
        <v>0</v>
      </c>
    </row>
    <row r="17" ht="12.75">
      <c r="A17" s="296"/>
    </row>
    <row r="18" spans="1:2" ht="51">
      <c r="A18" s="374">
        <f>COUNT($A$3:A17)+1</f>
        <v>4</v>
      </c>
      <c r="B18" s="318" t="s">
        <v>600</v>
      </c>
    </row>
    <row r="19" spans="1:6" ht="12.75">
      <c r="A19" s="374"/>
      <c r="B19" s="68" t="s">
        <v>243</v>
      </c>
      <c r="C19" s="57" t="s">
        <v>63</v>
      </c>
      <c r="D19" s="57">
        <v>2</v>
      </c>
      <c r="F19" s="329">
        <f>D19*E19</f>
        <v>0</v>
      </c>
    </row>
    <row r="20" spans="1:6" s="25" customFormat="1" ht="12.75">
      <c r="A20" s="374"/>
      <c r="B20" s="68"/>
      <c r="C20" s="57"/>
      <c r="D20" s="57"/>
      <c r="E20" s="68"/>
      <c r="F20" s="329"/>
    </row>
    <row r="21" spans="1:6" s="25" customFormat="1" ht="102">
      <c r="A21" s="374">
        <f>COUNT($A$3:A20)+1</f>
        <v>5</v>
      </c>
      <c r="B21" s="384" t="s">
        <v>601</v>
      </c>
      <c r="C21" s="57"/>
      <c r="D21" s="57"/>
      <c r="E21" s="68"/>
      <c r="F21" s="329"/>
    </row>
    <row r="22" spans="1:6" s="25" customFormat="1" ht="12.75">
      <c r="A22" s="387"/>
      <c r="B22" s="385" t="s">
        <v>244</v>
      </c>
      <c r="C22" s="57" t="s">
        <v>63</v>
      </c>
      <c r="D22" s="57">
        <v>2</v>
      </c>
      <c r="E22" s="68"/>
      <c r="F22" s="329">
        <f>D22*E22</f>
        <v>0</v>
      </c>
    </row>
    <row r="23" spans="1:4" ht="12.75">
      <c r="A23" s="387"/>
      <c r="B23" s="386"/>
      <c r="C23" s="65"/>
      <c r="D23" s="65"/>
    </row>
    <row r="24" spans="1:2" ht="25.5">
      <c r="A24" s="374">
        <f>COUNT($A$3:A23)+1</f>
        <v>6</v>
      </c>
      <c r="B24" s="318" t="s">
        <v>245</v>
      </c>
    </row>
    <row r="25" spans="1:6" ht="12.75">
      <c r="A25" s="374"/>
      <c r="B25" s="68" t="s">
        <v>246</v>
      </c>
      <c r="C25" s="57" t="s">
        <v>155</v>
      </c>
      <c r="D25" s="57">
        <v>3</v>
      </c>
      <c r="F25" s="329">
        <f>D25*E25</f>
        <v>0</v>
      </c>
    </row>
    <row r="26" ht="12.75">
      <c r="A26" s="374"/>
    </row>
    <row r="27" spans="1:2" ht="51">
      <c r="A27" s="374">
        <f>COUNT($A$3:A26)+1</f>
        <v>7</v>
      </c>
      <c r="B27" s="318" t="s">
        <v>247</v>
      </c>
    </row>
    <row r="28" spans="1:6" ht="12.75">
      <c r="A28" s="296"/>
      <c r="C28" s="57" t="s">
        <v>6</v>
      </c>
      <c r="D28" s="57">
        <v>1</v>
      </c>
      <c r="F28" s="329">
        <f>D28*E28</f>
        <v>0</v>
      </c>
    </row>
    <row r="29" ht="12.75">
      <c r="A29" s="374"/>
    </row>
    <row r="30" spans="1:2" ht="25.5">
      <c r="A30" s="374">
        <f>COUNT($A$3:A29)+1</f>
        <v>8</v>
      </c>
      <c r="B30" s="318" t="s">
        <v>248</v>
      </c>
    </row>
    <row r="31" spans="1:6" ht="12.75">
      <c r="A31" s="374"/>
      <c r="C31" s="57" t="s">
        <v>6</v>
      </c>
      <c r="D31" s="57">
        <v>1</v>
      </c>
      <c r="F31" s="329">
        <f>D31*E31</f>
        <v>0</v>
      </c>
    </row>
    <row r="32" ht="12.75">
      <c r="A32" s="374"/>
    </row>
    <row r="33" spans="1:2" ht="38.25">
      <c r="A33" s="374">
        <f>COUNT($A$3:A32)+1</f>
        <v>9</v>
      </c>
      <c r="B33" s="318" t="s">
        <v>158</v>
      </c>
    </row>
    <row r="34" spans="1:6" ht="12.75">
      <c r="A34" s="374"/>
      <c r="C34" s="57" t="s">
        <v>6</v>
      </c>
      <c r="D34" s="57">
        <v>1</v>
      </c>
      <c r="F34" s="329">
        <f>D34*E34</f>
        <v>0</v>
      </c>
    </row>
    <row r="35" ht="12.75">
      <c r="A35" s="374"/>
    </row>
    <row r="36" spans="1:2" ht="25.5">
      <c r="A36" s="374">
        <f>COUNT($A$3:A35)+1</f>
        <v>10</v>
      </c>
      <c r="B36" s="318" t="s">
        <v>249</v>
      </c>
    </row>
    <row r="37" spans="1:6" ht="12.75">
      <c r="A37" s="374"/>
      <c r="C37" s="57" t="s">
        <v>160</v>
      </c>
      <c r="D37" s="57">
        <v>5</v>
      </c>
      <c r="F37" s="329">
        <f>0.05*(SUM(F5:F34))</f>
        <v>0</v>
      </c>
    </row>
    <row r="38" ht="12.75">
      <c r="A38" s="374"/>
    </row>
    <row r="39" spans="1:2" ht="12.75">
      <c r="A39" s="374">
        <f>COUNT($A$3:A38)+1</f>
        <v>11</v>
      </c>
      <c r="B39" s="318" t="s">
        <v>250</v>
      </c>
    </row>
    <row r="40" spans="1:6" ht="12.75">
      <c r="A40" s="296"/>
      <c r="C40" s="57" t="s">
        <v>160</v>
      </c>
      <c r="D40" s="57">
        <v>5</v>
      </c>
      <c r="F40" s="329">
        <f>0.05*(SUM(F5:F35))</f>
        <v>0</v>
      </c>
    </row>
    <row r="41" spans="1:6" s="287" customFormat="1" ht="14.25">
      <c r="A41" s="296"/>
      <c r="B41" s="68"/>
      <c r="C41" s="57"/>
      <c r="D41" s="57"/>
      <c r="E41" s="68"/>
      <c r="F41" s="329"/>
    </row>
    <row r="42" spans="1:6" s="287" customFormat="1" ht="89.25">
      <c r="A42" s="377">
        <f>COUNT($A$3:A41)+1</f>
        <v>12</v>
      </c>
      <c r="B42" s="56" t="s">
        <v>161</v>
      </c>
      <c r="C42" s="291"/>
      <c r="D42" s="25"/>
      <c r="E42" s="318"/>
      <c r="F42" s="352"/>
    </row>
    <row r="43" spans="1:6" ht="12.75">
      <c r="A43" s="377"/>
      <c r="B43" s="56"/>
      <c r="C43" s="351" t="s">
        <v>6</v>
      </c>
      <c r="D43" s="318">
        <v>3</v>
      </c>
      <c r="E43" s="354"/>
      <c r="F43" s="329">
        <f>D43*E43</f>
        <v>0</v>
      </c>
    </row>
    <row r="44" spans="1:10" s="286" customFormat="1" ht="15" thickBot="1">
      <c r="A44" s="374"/>
      <c r="B44" s="68"/>
      <c r="C44" s="57"/>
      <c r="D44" s="57"/>
      <c r="E44" s="68"/>
      <c r="F44" s="329"/>
      <c r="G44" s="284"/>
      <c r="H44" s="285"/>
      <c r="I44" s="285"/>
      <c r="J44" s="285"/>
    </row>
    <row r="45" spans="1:6" s="25" customFormat="1" ht="14.25" thickBot="1" thickTop="1">
      <c r="A45" s="314"/>
      <c r="B45" s="342" t="s">
        <v>598</v>
      </c>
      <c r="C45" s="330"/>
      <c r="D45" s="330"/>
      <c r="E45" s="331"/>
      <c r="F45" s="332">
        <f>SUM(F5:F43)</f>
        <v>0</v>
      </c>
    </row>
    <row r="46" ht="15" thickTop="1"/>
    <row r="47" spans="1:6" ht="14.25">
      <c r="A47" s="296"/>
      <c r="F47" s="328"/>
    </row>
    <row r="50" ht="12.75">
      <c r="A50" s="296"/>
    </row>
    <row r="52" ht="12.75">
      <c r="A52" s="296"/>
    </row>
    <row r="55" ht="12.75">
      <c r="A55" s="296"/>
    </row>
    <row r="56" spans="1:6" ht="14.25">
      <c r="A56" s="296"/>
      <c r="F56" s="328"/>
    </row>
    <row r="58" ht="12.75">
      <c r="A58" s="296"/>
    </row>
    <row r="59" spans="1:6" ht="14.25">
      <c r="A59" s="296"/>
      <c r="C59" s="68"/>
      <c r="D59" s="68"/>
      <c r="F59" s="328"/>
    </row>
    <row r="61" ht="14.25">
      <c r="F61" s="328"/>
    </row>
    <row r="62" spans="1:4" ht="12.75">
      <c r="A62" s="296"/>
      <c r="C62" s="68"/>
      <c r="D62" s="68"/>
    </row>
    <row r="63" ht="14.25">
      <c r="F63" s="328"/>
    </row>
    <row r="64" spans="1:4" ht="12.75">
      <c r="A64" s="296"/>
      <c r="C64" s="68"/>
      <c r="D64" s="68"/>
    </row>
    <row r="65" spans="1:6" ht="15">
      <c r="A65" s="297"/>
      <c r="C65" s="68"/>
      <c r="D65" s="68"/>
      <c r="F65" s="328"/>
    </row>
    <row r="67" spans="1:6" ht="15">
      <c r="A67" s="290"/>
      <c r="C67" s="68"/>
      <c r="D67" s="68"/>
      <c r="F67" s="328"/>
    </row>
    <row r="68" spans="1:4" ht="15">
      <c r="A68" s="290"/>
      <c r="C68" s="68"/>
      <c r="D68" s="68"/>
    </row>
    <row r="69" ht="14.25">
      <c r="F69" s="328"/>
    </row>
    <row r="71" ht="14.25">
      <c r="F71" s="328"/>
    </row>
    <row r="73" ht="14.25">
      <c r="F73" s="328"/>
    </row>
    <row r="75" ht="14.25">
      <c r="F75" s="328"/>
    </row>
    <row r="77" ht="14.25">
      <c r="F77" s="328"/>
    </row>
    <row r="79" ht="14.25">
      <c r="F79" s="328"/>
    </row>
    <row r="82" ht="14.25">
      <c r="F82" s="328"/>
    </row>
    <row r="84" ht="14.25">
      <c r="F84" s="328"/>
    </row>
    <row r="87" ht="14.25">
      <c r="F87" s="328"/>
    </row>
    <row r="89" ht="14.25">
      <c r="F89" s="328"/>
    </row>
    <row r="91" ht="14.25">
      <c r="F91" s="328"/>
    </row>
    <row r="93" ht="14.25">
      <c r="F93" s="328"/>
    </row>
    <row r="95" ht="14.25">
      <c r="F95" s="328"/>
    </row>
    <row r="97" ht="14.25">
      <c r="F97" s="328"/>
    </row>
    <row r="99" ht="14.25">
      <c r="F99" s="328"/>
    </row>
    <row r="101" ht="14.25">
      <c r="F101" s="328"/>
    </row>
    <row r="103" ht="14.25">
      <c r="F103" s="328"/>
    </row>
    <row r="105" ht="14.25">
      <c r="F105" s="328"/>
    </row>
    <row r="110" ht="14.25">
      <c r="F110" s="328"/>
    </row>
    <row r="112" ht="14.25">
      <c r="F112" s="328"/>
    </row>
    <row r="117" spans="1:4" ht="15">
      <c r="A117" s="290"/>
      <c r="C117" s="68"/>
      <c r="D117" s="68"/>
    </row>
    <row r="118" spans="1:6" ht="15">
      <c r="A118" s="290"/>
      <c r="C118" s="68"/>
      <c r="D118" s="68"/>
      <c r="F118" s="328"/>
    </row>
    <row r="119" spans="1:4" ht="15">
      <c r="A119" s="290"/>
      <c r="C119" s="68"/>
      <c r="D119" s="68"/>
    </row>
    <row r="125" ht="14.25">
      <c r="F125" s="328"/>
    </row>
    <row r="126" ht="14.25">
      <c r="F126" s="328"/>
    </row>
    <row r="127" ht="14.25">
      <c r="F127" s="328"/>
    </row>
    <row r="130" ht="14.25">
      <c r="F130" s="328"/>
    </row>
    <row r="131" ht="14.25">
      <c r="F131" s="328"/>
    </row>
    <row r="132" ht="14.25">
      <c r="F132" s="328"/>
    </row>
    <row r="133" ht="14.25">
      <c r="F133" s="328"/>
    </row>
    <row r="137" ht="14.25">
      <c r="F137" s="328"/>
    </row>
    <row r="138" ht="14.25">
      <c r="F138" s="328"/>
    </row>
    <row r="143" ht="14.25">
      <c r="F143" s="328"/>
    </row>
    <row r="144" ht="14.25">
      <c r="F144" s="328"/>
    </row>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oddHeader>&amp;L&amp;G&amp;RPonudbeni predračun poslovni prostori K5</oddHeader>
    <oddFooter>&amp;C&amp;A&amp;Rstran &amp;P od &amp;N</oddFooter>
  </headerFooter>
  <legacyDrawingHF r:id="rId1"/>
</worksheet>
</file>

<file path=xl/worksheets/sheet7.xml><?xml version="1.0" encoding="utf-8"?>
<worksheet xmlns="http://schemas.openxmlformats.org/spreadsheetml/2006/main" xmlns:r="http://schemas.openxmlformats.org/officeDocument/2006/relationships">
  <sheetPr>
    <tabColor theme="5"/>
  </sheetPr>
  <dimension ref="A1:J142"/>
  <sheetViews>
    <sheetView zoomScalePageLayoutView="0" workbookViewId="0" topLeftCell="B1">
      <pane ySplit="1" topLeftCell="A2" activePane="bottomLeft" state="frozen"/>
      <selection pane="topLeft" activeCell="E26" sqref="E26"/>
      <selection pane="bottomLeft" activeCell="G12" sqref="G12"/>
    </sheetView>
  </sheetViews>
  <sheetFormatPr defaultColWidth="9.140625" defaultRowHeight="12.75"/>
  <cols>
    <col min="1" max="1" width="4.7109375" style="277" customWidth="1"/>
    <col min="2" max="2" width="45.7109375" style="56" customWidth="1"/>
    <col min="3" max="3" width="7.7109375" style="57" customWidth="1"/>
    <col min="4" max="4" width="8.7109375" style="57" customWidth="1"/>
    <col min="5" max="5" width="11.28125" style="68" bestFit="1" customWidth="1"/>
    <col min="6" max="6" width="9.421875" style="329" bestFit="1" customWidth="1"/>
    <col min="7" max="7" width="22.140625" style="68" customWidth="1"/>
    <col min="8" max="9" width="12.28125" style="68" bestFit="1" customWidth="1"/>
    <col min="10" max="10" width="9.28125" style="68" bestFit="1" customWidth="1"/>
    <col min="11" max="16384" width="9.140625" style="68" customWidth="1"/>
  </cols>
  <sheetData>
    <row r="1" spans="1:10" s="276" customFormat="1" ht="18" customHeight="1" thickBot="1">
      <c r="A1" s="271" t="s">
        <v>115</v>
      </c>
      <c r="B1" s="272" t="s">
        <v>116</v>
      </c>
      <c r="C1" s="271" t="s">
        <v>117</v>
      </c>
      <c r="D1" s="271" t="s">
        <v>118</v>
      </c>
      <c r="E1" s="271" t="s">
        <v>119</v>
      </c>
      <c r="F1" s="273" t="s">
        <v>120</v>
      </c>
      <c r="G1" s="274"/>
      <c r="H1" s="275"/>
      <c r="I1" s="275"/>
      <c r="J1" s="275"/>
    </row>
    <row r="2" spans="1:6" s="279" customFormat="1" ht="15" thickTop="1">
      <c r="A2" s="277"/>
      <c r="B2" s="9"/>
      <c r="C2" s="278"/>
      <c r="D2" s="278"/>
      <c r="F2" s="328"/>
    </row>
    <row r="3" spans="1:6" ht="14.25">
      <c r="A3" s="280" t="s">
        <v>251</v>
      </c>
      <c r="B3" s="281" t="s">
        <v>252</v>
      </c>
      <c r="C3" s="278"/>
      <c r="D3" s="278"/>
      <c r="E3" s="279"/>
      <c r="F3" s="328"/>
    </row>
    <row r="4" spans="2:6" ht="14.25">
      <c r="B4" s="282"/>
      <c r="C4" s="278"/>
      <c r="D4" s="278"/>
      <c r="E4" s="279"/>
      <c r="F4" s="328"/>
    </row>
    <row r="5" spans="1:2" ht="165.75">
      <c r="A5" s="374"/>
      <c r="B5" s="343" t="s">
        <v>123</v>
      </c>
    </row>
    <row r="6" spans="1:2" ht="12.75">
      <c r="A6" s="374"/>
      <c r="B6" s="344"/>
    </row>
    <row r="7" spans="1:2" ht="51">
      <c r="A7" s="374"/>
      <c r="B7" s="343" t="s">
        <v>124</v>
      </c>
    </row>
    <row r="8" spans="1:2" ht="12.75">
      <c r="A8" s="374"/>
      <c r="B8" s="343"/>
    </row>
    <row r="9" spans="1:2" ht="30.75" customHeight="1">
      <c r="A9" s="374">
        <v>1</v>
      </c>
      <c r="B9" s="109" t="s">
        <v>253</v>
      </c>
    </row>
    <row r="10" spans="1:2" ht="25.5">
      <c r="A10" s="283"/>
      <c r="B10" s="56" t="s">
        <v>548</v>
      </c>
    </row>
    <row r="11" spans="1:2" ht="25.5">
      <c r="A11" s="283"/>
      <c r="B11" s="56" t="s">
        <v>549</v>
      </c>
    </row>
    <row r="12" spans="1:2" ht="25.5">
      <c r="A12" s="283"/>
      <c r="B12" s="56" t="s">
        <v>550</v>
      </c>
    </row>
    <row r="13" spans="1:2" ht="25.5">
      <c r="A13" s="283"/>
      <c r="B13" s="56" t="s">
        <v>254</v>
      </c>
    </row>
    <row r="14" spans="1:2" ht="25.5">
      <c r="A14" s="283"/>
      <c r="B14" s="56" t="s">
        <v>255</v>
      </c>
    </row>
    <row r="15" spans="1:6" ht="12.75">
      <c r="A15" s="374"/>
      <c r="C15" s="57" t="s">
        <v>6</v>
      </c>
      <c r="D15" s="57">
        <v>2</v>
      </c>
      <c r="F15" s="329">
        <f>D15*E15</f>
        <v>0</v>
      </c>
    </row>
    <row r="16" ht="12.75">
      <c r="A16" s="374"/>
    </row>
    <row r="17" spans="1:2" ht="12.75">
      <c r="A17" s="374">
        <f>COUNT($A$4:A16)+1</f>
        <v>2</v>
      </c>
      <c r="B17" s="109" t="s">
        <v>256</v>
      </c>
    </row>
    <row r="18" spans="1:2" ht="25.5">
      <c r="A18" s="374"/>
      <c r="B18" s="56" t="s">
        <v>257</v>
      </c>
    </row>
    <row r="19" spans="1:2" ht="38.25">
      <c r="A19" s="374"/>
      <c r="B19" s="56" t="s">
        <v>258</v>
      </c>
    </row>
    <row r="20" spans="1:2" ht="38.25">
      <c r="A20" s="374"/>
      <c r="B20" s="56" t="s">
        <v>259</v>
      </c>
    </row>
    <row r="21" spans="1:2" ht="38.25">
      <c r="A21" s="283"/>
      <c r="B21" s="56" t="s">
        <v>551</v>
      </c>
    </row>
    <row r="22" spans="1:2" ht="25.5">
      <c r="A22" s="374"/>
      <c r="B22" s="56" t="s">
        <v>260</v>
      </c>
    </row>
    <row r="23" spans="1:2" ht="12.75">
      <c r="A23" s="374"/>
      <c r="B23" s="56" t="s">
        <v>261</v>
      </c>
    </row>
    <row r="24" spans="1:6" ht="12.75">
      <c r="A24" s="374"/>
      <c r="C24" s="57" t="s">
        <v>6</v>
      </c>
      <c r="D24" s="57">
        <v>2</v>
      </c>
      <c r="F24" s="329">
        <f>D24*E24</f>
        <v>0</v>
      </c>
    </row>
    <row r="25" spans="1:7" s="6" customFormat="1" ht="14.25">
      <c r="A25" s="283"/>
      <c r="B25" s="56"/>
      <c r="C25" s="57"/>
      <c r="D25" s="57"/>
      <c r="E25" s="68"/>
      <c r="F25" s="329"/>
      <c r="G25" s="25"/>
    </row>
    <row r="26" spans="1:7" s="6" customFormat="1" ht="14.25">
      <c r="A26" s="374">
        <f>COUNT($A$4:A25)+1</f>
        <v>3</v>
      </c>
      <c r="B26" s="388" t="s">
        <v>262</v>
      </c>
      <c r="C26" s="117"/>
      <c r="D26" s="389"/>
      <c r="E26" s="308"/>
      <c r="F26" s="224"/>
      <c r="G26" s="25"/>
    </row>
    <row r="27" spans="1:7" s="6" customFormat="1" ht="25.5">
      <c r="A27" s="390"/>
      <c r="B27" s="391" t="s">
        <v>263</v>
      </c>
      <c r="C27" s="117"/>
      <c r="D27" s="389"/>
      <c r="E27" s="308"/>
      <c r="F27" s="224"/>
      <c r="G27" s="25"/>
    </row>
    <row r="28" spans="1:7" s="6" customFormat="1" ht="14.25">
      <c r="A28" s="390"/>
      <c r="B28" s="391" t="s">
        <v>264</v>
      </c>
      <c r="C28" s="117"/>
      <c r="D28" s="389"/>
      <c r="E28" s="308"/>
      <c r="F28" s="224"/>
      <c r="G28" s="25"/>
    </row>
    <row r="29" spans="1:7" s="6" customFormat="1" ht="25.5">
      <c r="A29" s="390"/>
      <c r="B29" s="391" t="s">
        <v>265</v>
      </c>
      <c r="C29" s="117"/>
      <c r="D29" s="389"/>
      <c r="E29" s="308"/>
      <c r="F29" s="224"/>
      <c r="G29" s="25"/>
    </row>
    <row r="30" spans="1:7" s="6" customFormat="1" ht="38.25">
      <c r="A30" s="390"/>
      <c r="B30" s="391" t="s">
        <v>266</v>
      </c>
      <c r="C30" s="117"/>
      <c r="D30" s="389"/>
      <c r="E30" s="308"/>
      <c r="F30" s="224"/>
      <c r="G30" s="25"/>
    </row>
    <row r="31" spans="1:7" s="6" customFormat="1" ht="14.25">
      <c r="A31" s="390"/>
      <c r="B31" s="391" t="s">
        <v>552</v>
      </c>
      <c r="C31" s="117"/>
      <c r="D31" s="389"/>
      <c r="E31" s="308"/>
      <c r="F31" s="329"/>
      <c r="G31" s="25"/>
    </row>
    <row r="32" spans="1:7" s="6" customFormat="1" ht="16.5" customHeight="1">
      <c r="A32" s="390"/>
      <c r="B32" s="391" t="s">
        <v>267</v>
      </c>
      <c r="C32" s="117"/>
      <c r="D32" s="389"/>
      <c r="E32" s="308"/>
      <c r="F32" s="224"/>
      <c r="G32" s="25"/>
    </row>
    <row r="33" spans="1:7" s="6" customFormat="1" ht="16.5" customHeight="1">
      <c r="A33" s="390"/>
      <c r="B33" s="347" t="s">
        <v>268</v>
      </c>
      <c r="C33" s="25"/>
      <c r="D33" s="25"/>
      <c r="E33" s="308"/>
      <c r="F33" s="329"/>
      <c r="G33" s="25"/>
    </row>
    <row r="34" spans="1:6" ht="12.75">
      <c r="A34" s="390"/>
      <c r="B34" s="347"/>
      <c r="C34" s="65" t="s">
        <v>6</v>
      </c>
      <c r="D34" s="392">
        <v>1</v>
      </c>
      <c r="E34" s="308"/>
      <c r="F34" s="329">
        <f>D34*E34</f>
        <v>0</v>
      </c>
    </row>
    <row r="35" ht="12.75">
      <c r="A35" s="283"/>
    </row>
    <row r="36" spans="1:2" ht="51">
      <c r="A36" s="374">
        <f>COUNT($A$4:A35)+1</f>
        <v>4</v>
      </c>
      <c r="B36" s="56" t="s">
        <v>604</v>
      </c>
    </row>
    <row r="37" spans="1:6" ht="12.75">
      <c r="A37" s="374"/>
      <c r="C37" s="57" t="s">
        <v>6</v>
      </c>
      <c r="D37" s="57">
        <v>1</v>
      </c>
      <c r="F37" s="329">
        <f>D37*E37</f>
        <v>0</v>
      </c>
    </row>
    <row r="38" ht="12.75">
      <c r="A38" s="374"/>
    </row>
    <row r="39" spans="1:2" ht="25.5">
      <c r="A39" s="374">
        <f>COUNT($A$4:A38)+1</f>
        <v>5</v>
      </c>
      <c r="B39" s="56" t="s">
        <v>605</v>
      </c>
    </row>
    <row r="40" spans="1:6" ht="12.75">
      <c r="A40" s="374"/>
      <c r="C40" s="57" t="s">
        <v>6</v>
      </c>
      <c r="D40" s="57">
        <v>1</v>
      </c>
      <c r="F40" s="329">
        <f>D40*E40</f>
        <v>0</v>
      </c>
    </row>
    <row r="41" ht="12.75">
      <c r="A41" s="374"/>
    </row>
    <row r="42" spans="1:2" ht="25.5">
      <c r="A42" s="374">
        <f>COUNT($A$4:A41)+1</f>
        <v>6</v>
      </c>
      <c r="B42" s="56" t="s">
        <v>606</v>
      </c>
    </row>
    <row r="43" spans="1:2" ht="12.75">
      <c r="A43" s="374"/>
      <c r="B43" s="56" t="s">
        <v>269</v>
      </c>
    </row>
    <row r="44" spans="1:2" ht="45" customHeight="1">
      <c r="A44" s="283"/>
      <c r="B44" s="56" t="s">
        <v>553</v>
      </c>
    </row>
    <row r="45" spans="1:2" ht="38.25">
      <c r="A45" s="374"/>
      <c r="B45" s="56" t="s">
        <v>270</v>
      </c>
    </row>
    <row r="46" spans="1:2" ht="25.5">
      <c r="A46" s="374"/>
      <c r="B46" s="56" t="s">
        <v>255</v>
      </c>
    </row>
    <row r="47" spans="1:6" ht="12.75">
      <c r="A47" s="283"/>
      <c r="C47" s="57" t="s">
        <v>6</v>
      </c>
      <c r="D47" s="57">
        <v>1</v>
      </c>
      <c r="F47" s="329">
        <f>D47*E47</f>
        <v>0</v>
      </c>
    </row>
    <row r="48" ht="29.25" customHeight="1">
      <c r="A48" s="283"/>
    </row>
    <row r="49" spans="1:2" ht="25.5">
      <c r="A49" s="374">
        <f>COUNT($A$4:A48)+1</f>
        <v>7</v>
      </c>
      <c r="B49" s="56" t="s">
        <v>607</v>
      </c>
    </row>
    <row r="50" spans="1:6" ht="12.75">
      <c r="A50" s="283"/>
      <c r="C50" s="57" t="s">
        <v>63</v>
      </c>
      <c r="D50" s="57">
        <v>2</v>
      </c>
      <c r="F50" s="329">
        <f>D50*E50</f>
        <v>0</v>
      </c>
    </row>
    <row r="51" ht="12.75">
      <c r="A51" s="283"/>
    </row>
    <row r="52" spans="1:2" ht="25.5">
      <c r="A52" s="374">
        <f>COUNT($A$4:A51)+1</f>
        <v>8</v>
      </c>
      <c r="B52" s="56" t="s">
        <v>608</v>
      </c>
    </row>
    <row r="53" spans="1:6" ht="12.75">
      <c r="A53" s="374"/>
      <c r="B53" s="56" t="s">
        <v>271</v>
      </c>
      <c r="C53" s="57" t="s">
        <v>63</v>
      </c>
      <c r="D53" s="57">
        <v>1</v>
      </c>
      <c r="F53" s="329">
        <f>D53*E53</f>
        <v>0</v>
      </c>
    </row>
    <row r="54" spans="1:6" s="25" customFormat="1" ht="12.75">
      <c r="A54" s="374"/>
      <c r="B54" s="56"/>
      <c r="C54" s="57"/>
      <c r="D54" s="57"/>
      <c r="E54" s="68"/>
      <c r="F54" s="329"/>
    </row>
    <row r="55" spans="1:6" s="25" customFormat="1" ht="51">
      <c r="A55" s="374">
        <f>COUNT($A$4:A54)+1</f>
        <v>9</v>
      </c>
      <c r="B55" s="347" t="s">
        <v>609</v>
      </c>
      <c r="C55" s="57"/>
      <c r="D55" s="393"/>
      <c r="F55" s="26"/>
    </row>
    <row r="56" spans="1:6" s="25" customFormat="1" ht="12.75">
      <c r="A56" s="394"/>
      <c r="B56" s="347" t="s">
        <v>272</v>
      </c>
      <c r="C56" s="57" t="s">
        <v>126</v>
      </c>
      <c r="D56" s="393">
        <v>6</v>
      </c>
      <c r="F56" s="329">
        <f>D56*E56</f>
        <v>0</v>
      </c>
    </row>
    <row r="57" spans="1:6" s="25" customFormat="1" ht="12.75">
      <c r="A57" s="394"/>
      <c r="B57" s="347"/>
      <c r="C57" s="57"/>
      <c r="D57" s="393"/>
      <c r="F57" s="26"/>
    </row>
    <row r="58" spans="1:6" s="25" customFormat="1" ht="38.25">
      <c r="A58" s="374">
        <f>COUNT($A$4:A57)+1</f>
        <v>10</v>
      </c>
      <c r="B58" s="347" t="s">
        <v>610</v>
      </c>
      <c r="C58" s="57"/>
      <c r="D58" s="393"/>
      <c r="F58" s="26"/>
    </row>
    <row r="59" spans="1:6" s="25" customFormat="1" ht="12.75">
      <c r="A59" s="394"/>
      <c r="B59" s="395" t="s">
        <v>273</v>
      </c>
      <c r="C59" s="57"/>
      <c r="D59" s="393"/>
      <c r="F59" s="329"/>
    </row>
    <row r="60" spans="1:6" s="25" customFormat="1" ht="12.75">
      <c r="A60" s="394"/>
      <c r="B60" s="395" t="s">
        <v>127</v>
      </c>
      <c r="C60" s="57"/>
      <c r="D60" s="393"/>
      <c r="F60" s="26"/>
    </row>
    <row r="61" spans="1:6" s="25" customFormat="1" ht="12.75">
      <c r="A61" s="394"/>
      <c r="B61" s="395" t="s">
        <v>274</v>
      </c>
      <c r="C61" s="57"/>
      <c r="D61" s="393"/>
      <c r="F61" s="26"/>
    </row>
    <row r="62" spans="1:6" s="25" customFormat="1" ht="12.75">
      <c r="A62" s="394"/>
      <c r="B62" s="395" t="s">
        <v>128</v>
      </c>
      <c r="C62" s="57"/>
      <c r="D62" s="393"/>
      <c r="F62" s="329"/>
    </row>
    <row r="63" spans="1:6" s="25" customFormat="1" ht="38.25">
      <c r="A63" s="394"/>
      <c r="B63" s="369" t="s">
        <v>275</v>
      </c>
      <c r="C63" s="57"/>
      <c r="D63" s="393"/>
      <c r="F63" s="26"/>
    </row>
    <row r="64" spans="1:6" ht="12.75">
      <c r="A64" s="394"/>
      <c r="B64" s="347" t="s">
        <v>611</v>
      </c>
      <c r="C64" s="57" t="s">
        <v>126</v>
      </c>
      <c r="D64" s="393">
        <v>6</v>
      </c>
      <c r="E64" s="25"/>
      <c r="F64" s="329">
        <f>D64*E64</f>
        <v>0</v>
      </c>
    </row>
    <row r="65" spans="1:5" ht="12.75">
      <c r="A65" s="394"/>
      <c r="B65" s="347"/>
      <c r="D65" s="393"/>
      <c r="E65" s="25"/>
    </row>
    <row r="66" spans="1:2" ht="267.75">
      <c r="A66" s="374">
        <f>COUNT($A$4:A64)+1</f>
        <v>11</v>
      </c>
      <c r="B66" s="56" t="s">
        <v>612</v>
      </c>
    </row>
    <row r="67" spans="1:6" ht="12.75">
      <c r="A67" s="374"/>
      <c r="B67" s="56" t="s">
        <v>276</v>
      </c>
      <c r="C67" s="57" t="s">
        <v>126</v>
      </c>
      <c r="D67" s="57">
        <v>19</v>
      </c>
      <c r="F67" s="329">
        <f>D67*E67</f>
        <v>0</v>
      </c>
    </row>
    <row r="68" spans="1:6" ht="12.75">
      <c r="A68" s="374"/>
      <c r="B68" s="56" t="s">
        <v>277</v>
      </c>
      <c r="C68" s="57" t="s">
        <v>126</v>
      </c>
      <c r="D68" s="57">
        <v>8</v>
      </c>
      <c r="F68" s="329">
        <f>D68*E68</f>
        <v>0</v>
      </c>
    </row>
    <row r="69" ht="12.75">
      <c r="A69" s="374"/>
    </row>
    <row r="70" spans="1:2" ht="267.75">
      <c r="A70" s="374">
        <f>COUNT($A$4:A68)+1</f>
        <v>12</v>
      </c>
      <c r="B70" s="56" t="s">
        <v>613</v>
      </c>
    </row>
    <row r="71" spans="1:6" ht="12.75">
      <c r="A71" s="374"/>
      <c r="B71" s="56" t="s">
        <v>276</v>
      </c>
      <c r="C71" s="57" t="s">
        <v>126</v>
      </c>
      <c r="D71" s="57">
        <v>8</v>
      </c>
      <c r="F71" s="329">
        <f>D71*E71</f>
        <v>0</v>
      </c>
    </row>
    <row r="72" ht="12.75">
      <c r="A72" s="374"/>
    </row>
    <row r="73" spans="1:10" s="286" customFormat="1" ht="76.5">
      <c r="A73" s="374">
        <f>COUNT($A$4:A71)+1</f>
        <v>13</v>
      </c>
      <c r="B73" s="347" t="s">
        <v>614</v>
      </c>
      <c r="C73" s="291"/>
      <c r="D73" s="308"/>
      <c r="E73" s="397"/>
      <c r="F73" s="313"/>
      <c r="G73" s="396"/>
      <c r="H73" s="285"/>
      <c r="I73" s="285"/>
      <c r="J73" s="285"/>
    </row>
    <row r="74" spans="1:10" s="286" customFormat="1" ht="14.25">
      <c r="A74" s="398"/>
      <c r="B74" s="347" t="s">
        <v>278</v>
      </c>
      <c r="C74" s="291" t="s">
        <v>63</v>
      </c>
      <c r="D74" s="308">
        <v>2</v>
      </c>
      <c r="E74" s="397"/>
      <c r="F74" s="329">
        <f>D74*E74</f>
        <v>0</v>
      </c>
      <c r="G74" s="396"/>
      <c r="H74" s="285"/>
      <c r="I74" s="285"/>
      <c r="J74" s="285"/>
    </row>
    <row r="75" spans="1:10" s="286" customFormat="1" ht="14.25">
      <c r="A75" s="374"/>
      <c r="B75" s="203"/>
      <c r="C75" s="309"/>
      <c r="D75" s="308"/>
      <c r="E75" s="397"/>
      <c r="F75" s="313"/>
      <c r="G75" s="396"/>
      <c r="H75" s="285"/>
      <c r="I75" s="285"/>
      <c r="J75" s="285"/>
    </row>
    <row r="76" spans="1:10" s="286" customFormat="1" ht="38.25">
      <c r="A76" s="374">
        <f>COUNT($A$4:A75)+1</f>
        <v>14</v>
      </c>
      <c r="B76" s="391" t="s">
        <v>279</v>
      </c>
      <c r="C76" s="65"/>
      <c r="D76" s="65"/>
      <c r="E76" s="65"/>
      <c r="F76" s="329"/>
      <c r="G76" s="396"/>
      <c r="H76" s="285"/>
      <c r="I76" s="285"/>
      <c r="J76" s="285"/>
    </row>
    <row r="77" spans="1:10" s="286" customFormat="1" ht="14.25">
      <c r="A77" s="374"/>
      <c r="B77" s="347" t="s">
        <v>280</v>
      </c>
      <c r="C77" s="65" t="s">
        <v>63</v>
      </c>
      <c r="D77" s="65">
        <v>4</v>
      </c>
      <c r="E77" s="65"/>
      <c r="F77" s="329">
        <f>D77*E77</f>
        <v>0</v>
      </c>
      <c r="G77" s="396"/>
      <c r="H77" s="285"/>
      <c r="I77" s="285"/>
      <c r="J77" s="285"/>
    </row>
    <row r="78" spans="1:10" s="286" customFormat="1" ht="14.25">
      <c r="A78" s="374"/>
      <c r="B78" s="347"/>
      <c r="C78" s="65"/>
      <c r="D78" s="65"/>
      <c r="E78" s="65"/>
      <c r="F78" s="329"/>
      <c r="G78" s="396"/>
      <c r="H78" s="285"/>
      <c r="I78" s="285"/>
      <c r="J78" s="285"/>
    </row>
    <row r="79" spans="1:10" s="286" customFormat="1" ht="25.5">
      <c r="A79" s="374">
        <f>COUNT($A$4:A78)+1</f>
        <v>15</v>
      </c>
      <c r="B79" s="399" t="s">
        <v>281</v>
      </c>
      <c r="C79" s="65"/>
      <c r="D79" s="65"/>
      <c r="E79" s="65"/>
      <c r="F79" s="224"/>
      <c r="G79" s="396"/>
      <c r="H79" s="285"/>
      <c r="I79" s="285"/>
      <c r="J79" s="285"/>
    </row>
    <row r="80" spans="1:10" s="286" customFormat="1" ht="14.25">
      <c r="A80" s="374"/>
      <c r="B80" s="399" t="s">
        <v>280</v>
      </c>
      <c r="C80" s="65" t="s">
        <v>63</v>
      </c>
      <c r="D80" s="65">
        <v>2</v>
      </c>
      <c r="E80" s="65"/>
      <c r="F80" s="329">
        <f>D80*E80</f>
        <v>0</v>
      </c>
      <c r="G80" s="396"/>
      <c r="H80" s="285"/>
      <c r="I80" s="285"/>
      <c r="J80" s="285"/>
    </row>
    <row r="81" spans="1:6" ht="12.75">
      <c r="A81" s="374"/>
      <c r="B81" s="399"/>
      <c r="C81" s="65"/>
      <c r="D81" s="65"/>
      <c r="E81" s="65"/>
      <c r="F81" s="224"/>
    </row>
    <row r="82" spans="1:2" ht="38.25">
      <c r="A82" s="374">
        <f>COUNT($A$4:A81)+1</f>
        <v>16</v>
      </c>
      <c r="B82" s="318" t="s">
        <v>282</v>
      </c>
    </row>
    <row r="83" spans="1:6" ht="12.75">
      <c r="A83" s="374"/>
      <c r="B83" s="318" t="s">
        <v>283</v>
      </c>
      <c r="C83" s="57" t="s">
        <v>63</v>
      </c>
      <c r="D83" s="57">
        <v>7</v>
      </c>
      <c r="F83" s="329">
        <f>D83*E83</f>
        <v>0</v>
      </c>
    </row>
    <row r="84" spans="1:2" ht="12.75">
      <c r="A84" s="374"/>
      <c r="B84" s="318"/>
    </row>
    <row r="85" spans="1:2" ht="25.5">
      <c r="A85" s="374">
        <f>COUNT($A$4:A84)+1</f>
        <v>17</v>
      </c>
      <c r="B85" s="318" t="s">
        <v>284</v>
      </c>
    </row>
    <row r="86" spans="1:6" ht="12.75">
      <c r="A86" s="374"/>
      <c r="B86" s="318"/>
      <c r="C86" s="57" t="s">
        <v>63</v>
      </c>
      <c r="D86" s="57">
        <v>8</v>
      </c>
      <c r="F86" s="329">
        <f>D86*E86</f>
        <v>0</v>
      </c>
    </row>
    <row r="87" spans="1:2" ht="12.75">
      <c r="A87" s="374"/>
      <c r="B87" s="318"/>
    </row>
    <row r="88" spans="1:2" ht="12.75">
      <c r="A88" s="374">
        <f>COUNT($A$4:A87)+1</f>
        <v>18</v>
      </c>
      <c r="B88" s="318" t="s">
        <v>285</v>
      </c>
    </row>
    <row r="89" spans="1:6" ht="12.75">
      <c r="A89" s="374"/>
      <c r="B89" s="318" t="s">
        <v>286</v>
      </c>
      <c r="C89" s="57" t="s">
        <v>63</v>
      </c>
      <c r="D89" s="57">
        <v>4</v>
      </c>
      <c r="F89" s="329">
        <f>D89*E89</f>
        <v>0</v>
      </c>
    </row>
    <row r="90" spans="1:6" ht="12.75">
      <c r="A90" s="374"/>
      <c r="B90" s="318" t="s">
        <v>287</v>
      </c>
      <c r="C90" s="57" t="s">
        <v>63</v>
      </c>
      <c r="D90" s="57">
        <v>2</v>
      </c>
      <c r="F90" s="329">
        <f>D90*E90</f>
        <v>0</v>
      </c>
    </row>
    <row r="91" spans="1:2" ht="12.75">
      <c r="A91" s="374"/>
      <c r="B91" s="318"/>
    </row>
    <row r="92" spans="1:2" ht="38.25">
      <c r="A92" s="374">
        <f>COUNT($A$4:A91)+1</f>
        <v>19</v>
      </c>
      <c r="B92" s="56" t="s">
        <v>288</v>
      </c>
    </row>
    <row r="93" spans="1:6" ht="12.75">
      <c r="A93" s="374"/>
      <c r="B93" s="56" t="s">
        <v>289</v>
      </c>
      <c r="C93" s="57" t="s">
        <v>126</v>
      </c>
      <c r="D93" s="57">
        <v>53</v>
      </c>
      <c r="F93" s="329">
        <f>D93*E93</f>
        <v>0</v>
      </c>
    </row>
    <row r="94" spans="1:6" ht="12.75">
      <c r="A94" s="374"/>
      <c r="B94" s="56" t="s">
        <v>554</v>
      </c>
      <c r="C94" s="57" t="s">
        <v>126</v>
      </c>
      <c r="D94" s="57">
        <v>8</v>
      </c>
      <c r="F94" s="329">
        <f>D94*E94</f>
        <v>0</v>
      </c>
    </row>
    <row r="95" spans="1:6" ht="12.75">
      <c r="A95" s="374"/>
      <c r="B95" s="56" t="s">
        <v>555</v>
      </c>
      <c r="C95" s="57" t="s">
        <v>126</v>
      </c>
      <c r="D95" s="57">
        <v>20</v>
      </c>
      <c r="F95" s="329">
        <f>D95*E95</f>
        <v>0</v>
      </c>
    </row>
    <row r="96" spans="1:6" ht="12.75">
      <c r="A96" s="374"/>
      <c r="B96" s="56" t="s">
        <v>556</v>
      </c>
      <c r="C96" s="57" t="s">
        <v>126</v>
      </c>
      <c r="D96" s="57">
        <v>7</v>
      </c>
      <c r="F96" s="329">
        <f>D96*E96</f>
        <v>0</v>
      </c>
    </row>
    <row r="97" ht="15" customHeight="1">
      <c r="A97" s="374"/>
    </row>
    <row r="98" spans="1:2" ht="12.75">
      <c r="A98" s="374">
        <f>COUNT($A$4:A97)+1</f>
        <v>20</v>
      </c>
      <c r="B98" s="56" t="s">
        <v>290</v>
      </c>
    </row>
    <row r="99" spans="1:6" ht="12.75">
      <c r="A99" s="374"/>
      <c r="C99" s="57" t="s">
        <v>6</v>
      </c>
      <c r="D99" s="57">
        <v>1</v>
      </c>
      <c r="F99" s="329">
        <f>D99*E99</f>
        <v>0</v>
      </c>
    </row>
    <row r="100" ht="12.75">
      <c r="A100" s="374"/>
    </row>
    <row r="101" spans="1:2" ht="15" customHeight="1">
      <c r="A101" s="374">
        <f>COUNT($A$4:A100)+1</f>
        <v>21</v>
      </c>
      <c r="B101" s="56" t="s">
        <v>291</v>
      </c>
    </row>
    <row r="102" spans="1:6" ht="12.75">
      <c r="A102" s="374"/>
      <c r="C102" s="57" t="s">
        <v>6</v>
      </c>
      <c r="D102" s="57">
        <v>1</v>
      </c>
      <c r="F102" s="329">
        <f>D102*E102</f>
        <v>0</v>
      </c>
    </row>
    <row r="103" spans="1:7" s="288" customFormat="1" ht="36.75" customHeight="1">
      <c r="A103" s="374"/>
      <c r="B103" s="56"/>
      <c r="C103" s="57"/>
      <c r="D103" s="57"/>
      <c r="E103" s="68"/>
      <c r="F103" s="329"/>
      <c r="G103" s="267"/>
    </row>
    <row r="104" spans="1:7" s="288" customFormat="1" ht="76.5">
      <c r="A104" s="374">
        <f>COUNT($A$4:A103)+1</f>
        <v>22</v>
      </c>
      <c r="B104" s="346" t="s">
        <v>615</v>
      </c>
      <c r="C104" s="230"/>
      <c r="D104" s="230"/>
      <c r="E104" s="311"/>
      <c r="F104" s="329"/>
      <c r="G104" s="267"/>
    </row>
    <row r="105" spans="1:7" s="288" customFormat="1" ht="14.25">
      <c r="A105" s="307"/>
      <c r="B105" s="346" t="s">
        <v>292</v>
      </c>
      <c r="C105" s="230"/>
      <c r="D105" s="230"/>
      <c r="E105" s="311"/>
      <c r="F105" s="310"/>
      <c r="G105" s="267"/>
    </row>
    <row r="106" spans="1:7" s="288" customFormat="1" ht="14.25">
      <c r="A106" s="307"/>
      <c r="B106" s="400" t="s">
        <v>293</v>
      </c>
      <c r="C106" s="230" t="s">
        <v>63</v>
      </c>
      <c r="D106" s="230">
        <v>2</v>
      </c>
      <c r="E106" s="311"/>
      <c r="F106" s="329">
        <f>D106*E106</f>
        <v>0</v>
      </c>
      <c r="G106" s="267"/>
    </row>
    <row r="107" spans="1:6" ht="26.25" customHeight="1">
      <c r="A107" s="307"/>
      <c r="B107" s="400"/>
      <c r="C107" s="230"/>
      <c r="D107" s="230"/>
      <c r="E107" s="311"/>
      <c r="F107" s="310"/>
    </row>
    <row r="108" spans="1:2" ht="15" customHeight="1">
      <c r="A108" s="374">
        <f>COUNT($A$4:A107)+1</f>
        <v>23</v>
      </c>
      <c r="B108" s="56" t="s">
        <v>294</v>
      </c>
    </row>
    <row r="109" spans="1:6" ht="15" customHeight="1">
      <c r="A109" s="374"/>
      <c r="C109" s="57" t="s">
        <v>591</v>
      </c>
      <c r="D109" s="57">
        <v>2</v>
      </c>
      <c r="F109" s="329">
        <f>D109*E109</f>
        <v>0</v>
      </c>
    </row>
    <row r="110" ht="17.25" customHeight="1">
      <c r="A110" s="374"/>
    </row>
    <row r="111" spans="1:2" ht="12.75">
      <c r="A111" s="374">
        <f>COUNT($A$4:A110)+1</f>
        <v>24</v>
      </c>
      <c r="B111" s="56" t="s">
        <v>295</v>
      </c>
    </row>
    <row r="112" spans="1:6" ht="12.75">
      <c r="A112" s="374"/>
      <c r="C112" s="57" t="s">
        <v>6</v>
      </c>
      <c r="D112" s="57">
        <v>1</v>
      </c>
      <c r="F112" s="329">
        <f>D112*E112</f>
        <v>0</v>
      </c>
    </row>
    <row r="113" ht="30" customHeight="1">
      <c r="A113" s="374"/>
    </row>
    <row r="114" spans="1:2" ht="25.5">
      <c r="A114" s="374">
        <f>COUNT($A$4:A113)+1</f>
        <v>25</v>
      </c>
      <c r="B114" s="56" t="s">
        <v>296</v>
      </c>
    </row>
    <row r="115" spans="1:6" ht="12.75">
      <c r="A115" s="374"/>
      <c r="B115" s="56" t="s">
        <v>246</v>
      </c>
      <c r="C115" s="57" t="s">
        <v>155</v>
      </c>
      <c r="D115" s="57">
        <v>8</v>
      </c>
      <c r="F115" s="329">
        <f>D115*E115</f>
        <v>0</v>
      </c>
    </row>
    <row r="116" ht="12.75">
      <c r="A116" s="374"/>
    </row>
    <row r="117" spans="1:2" ht="51">
      <c r="A117" s="374">
        <f>COUNT($A$4:A116)+1</f>
        <v>26</v>
      </c>
      <c r="B117" s="56" t="s">
        <v>297</v>
      </c>
    </row>
    <row r="118" spans="1:6" ht="12.75">
      <c r="A118" s="401"/>
      <c r="C118" s="57" t="s">
        <v>6</v>
      </c>
      <c r="D118" s="57">
        <v>1</v>
      </c>
      <c r="F118" s="329">
        <f>D118*E118</f>
        <v>0</v>
      </c>
    </row>
    <row r="119" ht="30.75" customHeight="1">
      <c r="A119" s="401"/>
    </row>
    <row r="120" spans="1:2" ht="25.5">
      <c r="A120" s="374">
        <f>COUNT($A$4:A119)+1</f>
        <v>27</v>
      </c>
      <c r="B120" s="56" t="s">
        <v>298</v>
      </c>
    </row>
    <row r="121" spans="1:6" ht="12.75">
      <c r="A121" s="374"/>
      <c r="C121" s="57" t="s">
        <v>6</v>
      </c>
      <c r="D121" s="57">
        <v>1</v>
      </c>
      <c r="F121" s="329">
        <f>D121*E121</f>
        <v>0</v>
      </c>
    </row>
    <row r="122" ht="44.25" customHeight="1">
      <c r="A122" s="374"/>
    </row>
    <row r="123" spans="1:2" ht="15" customHeight="1">
      <c r="A123" s="374">
        <f>COUNT($A$4:A122)+1</f>
        <v>28</v>
      </c>
      <c r="B123" s="56" t="s">
        <v>158</v>
      </c>
    </row>
    <row r="124" spans="1:6" ht="15" customHeight="1">
      <c r="A124" s="374"/>
      <c r="C124" s="57" t="s">
        <v>6</v>
      </c>
      <c r="D124" s="57">
        <v>1</v>
      </c>
      <c r="F124" s="329">
        <f>D124*E124</f>
        <v>0</v>
      </c>
    </row>
    <row r="125" ht="12.75">
      <c r="A125" s="374"/>
    </row>
    <row r="126" spans="1:2" ht="25.5">
      <c r="A126" s="374">
        <f>COUNT($A$4:A125)+1</f>
        <v>29</v>
      </c>
      <c r="B126" s="56" t="s">
        <v>249</v>
      </c>
    </row>
    <row r="127" spans="1:6" ht="12.75">
      <c r="A127" s="374"/>
      <c r="C127" s="57" t="s">
        <v>160</v>
      </c>
      <c r="D127" s="57">
        <v>5</v>
      </c>
      <c r="F127" s="329">
        <f>0.05*(SUM(F5:F124))</f>
        <v>0</v>
      </c>
    </row>
    <row r="128" ht="12.75">
      <c r="A128" s="374"/>
    </row>
    <row r="129" spans="1:2" ht="12.75">
      <c r="A129" s="374">
        <f>COUNT($A$4:A128)+1</f>
        <v>30</v>
      </c>
      <c r="B129" s="56" t="s">
        <v>250</v>
      </c>
    </row>
    <row r="130" spans="1:6" ht="12.75">
      <c r="A130" s="374"/>
      <c r="B130" s="56" t="s">
        <v>299</v>
      </c>
      <c r="C130" s="57" t="s">
        <v>160</v>
      </c>
      <c r="D130" s="57">
        <v>15</v>
      </c>
      <c r="F130" s="329">
        <f>0.15*(SUM(F5:F124))</f>
        <v>0</v>
      </c>
    </row>
    <row r="131" spans="1:7" s="287" customFormat="1" ht="14.25">
      <c r="A131" s="374"/>
      <c r="B131" s="56"/>
      <c r="C131" s="57"/>
      <c r="D131" s="57"/>
      <c r="E131" s="68"/>
      <c r="F131" s="329"/>
      <c r="G131" s="318"/>
    </row>
    <row r="132" spans="1:7" s="287" customFormat="1" ht="89.25">
      <c r="A132" s="377">
        <f>COUNT($A$3:A131)+1</f>
        <v>31</v>
      </c>
      <c r="B132" s="56" t="s">
        <v>161</v>
      </c>
      <c r="C132" s="291"/>
      <c r="D132" s="25"/>
      <c r="E132" s="318"/>
      <c r="F132" s="352"/>
      <c r="G132" s="318"/>
    </row>
    <row r="133" spans="1:6" ht="12.75">
      <c r="A133" s="377"/>
      <c r="C133" s="351" t="s">
        <v>6</v>
      </c>
      <c r="D133" s="318">
        <v>3</v>
      </c>
      <c r="E133" s="354"/>
      <c r="F133" s="329">
        <f>D133*E133</f>
        <v>0</v>
      </c>
    </row>
    <row r="134" ht="13.5" thickBot="1">
      <c r="A134" s="374"/>
    </row>
    <row r="135" spans="1:6" s="25" customFormat="1" ht="14.25" thickBot="1" thickTop="1">
      <c r="A135" s="314"/>
      <c r="B135" s="342" t="s">
        <v>616</v>
      </c>
      <c r="C135" s="330"/>
      <c r="D135" s="330"/>
      <c r="E135" s="331"/>
      <c r="F135" s="332">
        <f>SUM(F5:F133)</f>
        <v>0</v>
      </c>
    </row>
    <row r="136" ht="15" thickTop="1">
      <c r="F136" s="328"/>
    </row>
    <row r="141" ht="14.25">
      <c r="F141" s="328"/>
    </row>
    <row r="142" ht="14.25">
      <c r="F142" s="328"/>
    </row>
  </sheetData>
  <sheetProtection/>
  <printOptions/>
  <pageMargins left="0.7086614173228347" right="0.7086614173228347" top="0.7480314960629921" bottom="0.7480314960629921" header="0.31496062992125984" footer="0.31496062992125984"/>
  <pageSetup horizontalDpi="600" verticalDpi="600" orientation="portrait" paperSize="9" r:id="rId2"/>
  <headerFooter>
    <oddHeader>&amp;L&amp;G&amp;RPonudbeni predračun poslovni prostori K5</oddHeader>
    <oddFooter>&amp;C&amp;A&amp;Rstran &amp;P od &amp;N</oddFooter>
  </headerFooter>
  <rowBreaks count="3" manualBreakCount="3">
    <brk id="25" max="255" man="1"/>
    <brk id="57" max="255" man="1"/>
    <brk id="107" max="25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UNI-MOBIL d.o.o.,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Mateja Dominko</dc:creator>
  <cp:keywords/>
  <dc:description/>
  <cp:lastModifiedBy>User</cp:lastModifiedBy>
  <cp:lastPrinted>2013-11-08T13:18:59Z</cp:lastPrinted>
  <dcterms:created xsi:type="dcterms:W3CDTF">2012-02-13T06:38:27Z</dcterms:created>
  <dcterms:modified xsi:type="dcterms:W3CDTF">2013-11-13T13:07:40Z</dcterms:modified>
  <cp:category/>
  <cp:version/>
  <cp:contentType/>
  <cp:contentStatus/>
</cp:coreProperties>
</file>